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shubham/Downloads/"/>
    </mc:Choice>
  </mc:AlternateContent>
  <xr:revisionPtr revIDLastSave="0" documentId="13_ncr:1_{DA524D94-346A-A34C-A216-F2EC270E0907}" xr6:coauthVersionLast="47" xr6:coauthVersionMax="47" xr10:uidLastSave="{00000000-0000-0000-0000-000000000000}"/>
  <bookViews>
    <workbookView xWindow="0" yWindow="660" windowWidth="27780" windowHeight="18460" xr2:uid="{CA4BB221-6B04-AB40-A5FC-648EDC0ADB9A}"/>
  </bookViews>
  <sheets>
    <sheet name="INTRODUCTION" sheetId="15" r:id="rId1"/>
    <sheet name="HABIT TRACKER" sheetId="1"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43" i="1"/>
  <c r="C42"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AL22" i="1"/>
  <c r="AL23" i="1"/>
  <c r="AL24" i="1"/>
  <c r="AL25" i="1"/>
  <c r="AL26" i="1"/>
  <c r="AL27" i="1"/>
  <c r="AL28" i="1"/>
  <c r="AL29" i="1"/>
  <c r="AL30" i="1"/>
  <c r="AL31" i="1"/>
  <c r="AL32" i="1"/>
  <c r="AL33" i="1"/>
  <c r="AL34" i="1"/>
  <c r="AL35" i="1"/>
  <c r="AL21" i="1"/>
  <c r="AL20"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42" i="1"/>
  <c r="AS22" i="1" l="1"/>
  <c r="AS21" i="1"/>
  <c r="AS35" i="1"/>
  <c r="AS34" i="1"/>
  <c r="AM32" i="1"/>
  <c r="AM28" i="1"/>
  <c r="AS20" i="1"/>
  <c r="AS29" i="1"/>
  <c r="AM35" i="1"/>
  <c r="AS28" i="1"/>
  <c r="AM34" i="1"/>
  <c r="AS27" i="1"/>
  <c r="AM25" i="1"/>
  <c r="AM24" i="1"/>
  <c r="AS25" i="1"/>
  <c r="AM31" i="1"/>
  <c r="AM23" i="1"/>
  <c r="AS32" i="1"/>
  <c r="AS24" i="1"/>
  <c r="AM27" i="1"/>
  <c r="AM26" i="1"/>
  <c r="AM33" i="1"/>
  <c r="AS26" i="1"/>
  <c r="AS33" i="1"/>
  <c r="AM30" i="1"/>
  <c r="AM22" i="1"/>
  <c r="AS31" i="1"/>
  <c r="AS23" i="1"/>
  <c r="AM29" i="1"/>
  <c r="AM21" i="1"/>
  <c r="AS30" i="1"/>
  <c r="AM20" i="1"/>
  <c r="E41" i="1"/>
  <c r="E40" i="1" s="1"/>
  <c r="E20" i="1" s="1"/>
  <c r="AG30" i="1"/>
  <c r="AH30" i="1"/>
  <c r="AI30" i="1"/>
  <c r="AG31" i="1"/>
  <c r="AH31" i="1"/>
  <c r="AI31" i="1"/>
  <c r="S30" i="1"/>
  <c r="T30" i="1"/>
  <c r="U30" i="1"/>
  <c r="V30" i="1"/>
  <c r="W30" i="1"/>
  <c r="X30" i="1"/>
  <c r="Y30" i="1"/>
  <c r="Z30" i="1"/>
  <c r="AA30" i="1"/>
  <c r="AB30" i="1"/>
  <c r="AC30" i="1"/>
  <c r="AD30" i="1"/>
  <c r="AE30" i="1"/>
  <c r="AF30" i="1"/>
  <c r="S31" i="1"/>
  <c r="T31" i="1"/>
  <c r="U31" i="1"/>
  <c r="V31" i="1"/>
  <c r="W31" i="1"/>
  <c r="X31" i="1"/>
  <c r="Y31" i="1"/>
  <c r="Z31" i="1"/>
  <c r="AA31" i="1"/>
  <c r="AB31" i="1"/>
  <c r="AC31" i="1"/>
  <c r="AD31" i="1"/>
  <c r="AE31" i="1"/>
  <c r="AF31" i="1"/>
  <c r="L31" i="1"/>
  <c r="M31" i="1"/>
  <c r="N31" i="1"/>
  <c r="O31" i="1"/>
  <c r="P31" i="1"/>
  <c r="Q31" i="1"/>
  <c r="R31" i="1"/>
  <c r="E30" i="1"/>
  <c r="G30" i="1"/>
  <c r="H30" i="1"/>
  <c r="I30" i="1"/>
  <c r="J30" i="1"/>
  <c r="K30" i="1"/>
  <c r="L30" i="1"/>
  <c r="M30" i="1"/>
  <c r="N30" i="1"/>
  <c r="O30" i="1"/>
  <c r="P30" i="1"/>
  <c r="Q30" i="1"/>
  <c r="R30" i="1"/>
  <c r="F30" i="1"/>
  <c r="F31" i="1"/>
  <c r="G31" i="1"/>
  <c r="H31" i="1"/>
  <c r="I31" i="1"/>
  <c r="J31" i="1"/>
  <c r="K31" i="1"/>
  <c r="E31" i="1"/>
  <c r="AG34" i="1" l="1"/>
  <c r="S36" i="1"/>
  <c r="S34" i="1"/>
  <c r="AO57" i="1"/>
  <c r="AO68" i="1"/>
  <c r="AG33" i="1"/>
  <c r="AG36" i="1"/>
  <c r="L36" i="1"/>
  <c r="AS46" i="1"/>
  <c r="L34" i="1"/>
  <c r="AS57" i="1"/>
  <c r="Z34" i="1"/>
  <c r="Z36" i="1"/>
  <c r="AJ31" i="1"/>
  <c r="E36" i="1"/>
  <c r="E34" i="1"/>
  <c r="AO46" i="1"/>
  <c r="AX14" i="1"/>
  <c r="AX16" i="1"/>
  <c r="AX17" i="1"/>
  <c r="AX18" i="1"/>
  <c r="AX15" i="1"/>
  <c r="E15" i="1"/>
  <c r="B27" i="1"/>
  <c r="AD32" i="1"/>
  <c r="V32" i="1"/>
  <c r="Q15" i="1"/>
  <c r="E33" i="1"/>
  <c r="P15" i="1"/>
  <c r="K32" i="1"/>
  <c r="G15" i="1"/>
  <c r="AE15" i="1"/>
  <c r="W15" i="1"/>
  <c r="B25" i="1"/>
  <c r="F41" i="1"/>
  <c r="G41" i="1" s="1"/>
  <c r="H41" i="1" s="1"/>
  <c r="I41" i="1" s="1"/>
  <c r="J41" i="1" s="1"/>
  <c r="K41" i="1" s="1"/>
  <c r="L41" i="1" s="1"/>
  <c r="M41" i="1" s="1"/>
  <c r="N41" i="1" s="1"/>
  <c r="O41" i="1" s="1"/>
  <c r="P41" i="1" s="1"/>
  <c r="Q41" i="1" s="1"/>
  <c r="R41" i="1" s="1"/>
  <c r="S41" i="1" s="1"/>
  <c r="T41" i="1" s="1"/>
  <c r="U41" i="1" s="1"/>
  <c r="M15" i="1"/>
  <c r="F15" i="1"/>
  <c r="R15" i="1"/>
  <c r="AB32" i="1"/>
  <c r="I15" i="1"/>
  <c r="Y15" i="1"/>
  <c r="H15" i="1"/>
  <c r="AF15" i="1"/>
  <c r="X15" i="1"/>
  <c r="O15" i="1"/>
  <c r="AI15" i="1"/>
  <c r="N15" i="1"/>
  <c r="AC15" i="1"/>
  <c r="U32" i="1"/>
  <c r="L15" i="1"/>
  <c r="AB15" i="1"/>
  <c r="T15" i="1"/>
  <c r="K15" i="1"/>
  <c r="AA15" i="1"/>
  <c r="S15" i="1"/>
  <c r="J15" i="1"/>
  <c r="E32" i="1"/>
  <c r="Z15" i="1"/>
  <c r="AH15" i="1"/>
  <c r="AG15" i="1"/>
  <c r="U15" i="1"/>
  <c r="AA32" i="1"/>
  <c r="S32" i="1"/>
  <c r="AD15" i="1"/>
  <c r="V15" i="1"/>
  <c r="AC32" i="1"/>
  <c r="H32" i="1"/>
  <c r="G32" i="1"/>
  <c r="AF32" i="1"/>
  <c r="F32" i="1"/>
  <c r="P32" i="1"/>
  <c r="AI32" i="1"/>
  <c r="R32" i="1"/>
  <c r="Q32" i="1"/>
  <c r="N32" i="1"/>
  <c r="J32" i="1"/>
  <c r="O32" i="1"/>
  <c r="Y32" i="1"/>
  <c r="W32" i="1"/>
  <c r="M32" i="1"/>
  <c r="L32" i="1"/>
  <c r="I32" i="1"/>
  <c r="Z32" i="1"/>
  <c r="AE32" i="1"/>
  <c r="L33" i="1"/>
  <c r="AH32" i="1"/>
  <c r="AG32" i="1"/>
  <c r="Z33" i="1"/>
  <c r="X32" i="1"/>
  <c r="S33" i="1"/>
  <c r="T32" i="1"/>
  <c r="AH36" i="1" l="1"/>
  <c r="T36" i="1"/>
  <c r="M36" i="1"/>
  <c r="AA36" i="1"/>
  <c r="AK31" i="1"/>
  <c r="AS68" i="1" s="1"/>
  <c r="F36" i="1"/>
  <c r="S40" i="1"/>
  <c r="S20" i="1" s="1"/>
  <c r="T40" i="1"/>
  <c r="T20" i="1" s="1"/>
  <c r="V41" i="1"/>
  <c r="W41" i="1" s="1"/>
  <c r="U40" i="1"/>
  <c r="U20" i="1" s="1"/>
  <c r="AJ32" i="1" l="1"/>
  <c r="V40" i="1"/>
  <c r="V20" i="1" s="1"/>
  <c r="X41" i="1"/>
  <c r="W40" i="1"/>
  <c r="W20" i="1" s="1"/>
  <c r="X40" i="1" l="1"/>
  <c r="X20" i="1" s="1"/>
  <c r="Y41" i="1"/>
  <c r="Z41" i="1" l="1"/>
  <c r="Y40" i="1"/>
  <c r="Y20" i="1" s="1"/>
  <c r="AA41" i="1" l="1"/>
  <c r="Z40" i="1"/>
  <c r="Z20" i="1" s="1"/>
  <c r="AB41" i="1" l="1"/>
  <c r="AA40" i="1"/>
  <c r="AA20" i="1" s="1"/>
  <c r="AC41" i="1" l="1"/>
  <c r="AB40" i="1"/>
  <c r="AB20" i="1" s="1"/>
  <c r="AD41" i="1" l="1"/>
  <c r="AC40" i="1"/>
  <c r="AC20" i="1" s="1"/>
  <c r="AE41" i="1" l="1"/>
  <c r="AD40" i="1"/>
  <c r="AD20" i="1" s="1"/>
  <c r="AF41" i="1" l="1"/>
  <c r="AE40" i="1"/>
  <c r="AE20" i="1" s="1"/>
  <c r="AF40" i="1" l="1"/>
  <c r="AF20" i="1" s="1"/>
  <c r="AG41" i="1"/>
  <c r="AH41" i="1" l="1"/>
  <c r="AG40" i="1"/>
  <c r="AG20" i="1" s="1"/>
  <c r="AI41" i="1" l="1"/>
  <c r="AI40" i="1" s="1"/>
  <c r="AI20" i="1" s="1"/>
  <c r="AH40" i="1"/>
  <c r="AH20" i="1" s="1"/>
  <c r="F40" i="1" l="1"/>
  <c r="F20" i="1" s="1"/>
  <c r="H40" i="1" l="1"/>
  <c r="H20" i="1" s="1"/>
  <c r="G40" i="1"/>
  <c r="G20" i="1" s="1"/>
  <c r="I40" i="1" l="1"/>
  <c r="I20" i="1" s="1"/>
  <c r="J40" i="1" l="1"/>
  <c r="J20" i="1" s="1"/>
  <c r="K40" i="1" l="1"/>
  <c r="K20" i="1" s="1"/>
  <c r="L40" i="1" l="1"/>
  <c r="L20" i="1" s="1"/>
  <c r="M40" i="1" l="1"/>
  <c r="M20" i="1" s="1"/>
  <c r="N40" i="1" l="1"/>
  <c r="N20" i="1" s="1"/>
  <c r="O40" i="1" l="1"/>
  <c r="O20" i="1" s="1"/>
  <c r="P40" i="1" l="1"/>
  <c r="P20" i="1" s="1"/>
  <c r="R40" i="1" l="1"/>
  <c r="R20" i="1" s="1"/>
  <c r="Q40" i="1"/>
  <c r="Q20" i="1" s="1"/>
</calcChain>
</file>

<file path=xl/sharedStrings.xml><?xml version="1.0" encoding="utf-8"?>
<sst xmlns="http://schemas.openxmlformats.org/spreadsheetml/2006/main" count="61" uniqueCount="50">
  <si>
    <t>HABIT TRACKER</t>
  </si>
  <si>
    <t>Meditation</t>
  </si>
  <si>
    <t>Taking a Bath</t>
  </si>
  <si>
    <t>Eating wealthy</t>
  </si>
  <si>
    <t>Drink 2L of water</t>
  </si>
  <si>
    <t>Reading Books</t>
  </si>
  <si>
    <t>Stretching</t>
  </si>
  <si>
    <t>Week 1</t>
  </si>
  <si>
    <t>Week 2</t>
  </si>
  <si>
    <t>Week 3</t>
  </si>
  <si>
    <t>Week 4</t>
  </si>
  <si>
    <t>Week 5</t>
  </si>
  <si>
    <t>January</t>
  </si>
  <si>
    <t>February</t>
  </si>
  <si>
    <t>WEEKLY OVERVIEW</t>
  </si>
  <si>
    <t>DAILY HABITS</t>
  </si>
  <si>
    <t>GOALS</t>
  </si>
  <si>
    <t>OVERALL PROGRESS</t>
  </si>
  <si>
    <t xml:space="preserve">COMPLETED </t>
  </si>
  <si>
    <t>TARGETED GOALS</t>
  </si>
  <si>
    <t xml:space="preserve">LEFT </t>
  </si>
  <si>
    <t>WEEKLY PROGRESS</t>
  </si>
  <si>
    <t>March</t>
  </si>
  <si>
    <t>April</t>
  </si>
  <si>
    <t>May</t>
  </si>
  <si>
    <t>June</t>
  </si>
  <si>
    <t>July</t>
  </si>
  <si>
    <t>August</t>
  </si>
  <si>
    <t>September</t>
  </si>
  <si>
    <t>October</t>
  </si>
  <si>
    <t>November</t>
  </si>
  <si>
    <t>December</t>
  </si>
  <si>
    <t>4 Hr study</t>
  </si>
  <si>
    <t>2 Hour Gym</t>
  </si>
  <si>
    <t>TOP DAILY PRACTICES</t>
  </si>
  <si>
    <t>HOW TO USE</t>
  </si>
  <si>
    <t xml:space="preserve">On the top left corner, select month and BOOM!! Everything else is connected. </t>
  </si>
  <si>
    <t xml:space="preserve">You just simply have to tick all the activities that you doing in a day. </t>
  </si>
  <si>
    <t xml:space="preserve">You can simply track the percentage of the tasks you are doing on weekly as well as monthly basis. </t>
  </si>
  <si>
    <t>DISCLAIMER</t>
  </si>
  <si>
    <t xml:space="preserve">This is a habit tracker.You are not allowed to resell it to somebody else as our model works on pay based service where each individual has to pay in order to get our service. </t>
  </si>
  <si>
    <t xml:space="preserve">That's it! rest our system will give you all the associated numerical values, graphs and pie charts so that you can track yourself everyday. </t>
  </si>
  <si>
    <t>BEST OF LUCK!!</t>
  </si>
  <si>
    <t>OVERALL WEEKLY PROGRESS</t>
  </si>
  <si>
    <t>WEEKLY AND MONTHLY SUMMARY</t>
  </si>
  <si>
    <t>NO Social media</t>
  </si>
  <si>
    <t>10 Pages Reading</t>
  </si>
  <si>
    <t>Save 5$</t>
  </si>
  <si>
    <t>Wake before 7</t>
  </si>
  <si>
    <t>SO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</si>
</sst>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
  </numFmts>
  <fonts count="39" x14ac:knownFonts="1">
    <font>
      <sz val="12"/>
      <color theme="1"/>
      <name val="Aptos Narrow"/>
      <family val="2"/>
      <scheme val="minor"/>
    </font>
    <font>
      <sz val="12"/>
      <color theme="1"/>
      <name val="Aptos Narrow"/>
      <family val="2"/>
      <scheme val="minor"/>
    </font>
    <font>
      <sz val="12"/>
      <color theme="0"/>
      <name val="Aptos Narrow"/>
      <family val="2"/>
      <scheme val="minor"/>
    </font>
    <font>
      <sz val="10"/>
      <color rgb="FF000000"/>
      <name val="Aptos Narrow"/>
      <family val="2"/>
      <scheme val="minor"/>
    </font>
    <font>
      <b/>
      <sz val="20"/>
      <color theme="0"/>
      <name val="Calibri"/>
      <family val="2"/>
    </font>
    <font>
      <sz val="8"/>
      <name val="Aptos Narrow"/>
      <family val="2"/>
      <scheme val="minor"/>
    </font>
    <font>
      <b/>
      <sz val="12"/>
      <color rgb="FFFFC000"/>
      <name val="Aptos Narrow"/>
      <scheme val="minor"/>
    </font>
    <font>
      <b/>
      <sz val="12"/>
      <color rgb="FF00C0FF"/>
      <name val="Aptos Narrow"/>
      <scheme val="minor"/>
    </font>
    <font>
      <b/>
      <sz val="12"/>
      <color rgb="FFCF0A91"/>
      <name val="Aptos Narrow"/>
      <scheme val="minor"/>
    </font>
    <font>
      <b/>
      <sz val="12"/>
      <color rgb="FF36BC94"/>
      <name val="Aptos Narrow"/>
      <scheme val="minor"/>
    </font>
    <font>
      <b/>
      <sz val="20"/>
      <color theme="0"/>
      <name val="Aptos Narrow"/>
      <scheme val="minor"/>
    </font>
    <font>
      <b/>
      <sz val="12"/>
      <color theme="0"/>
      <name val="Aptos Narrow"/>
      <scheme val="minor"/>
    </font>
    <font>
      <sz val="18"/>
      <color theme="0"/>
      <name val="Aptos Narrow"/>
      <scheme val="minor"/>
    </font>
    <font>
      <b/>
      <sz val="32"/>
      <color theme="0"/>
      <name val="Aptos Narrow"/>
      <scheme val="minor"/>
    </font>
    <font>
      <b/>
      <sz val="24"/>
      <color theme="0"/>
      <name val="Aptos Narrow"/>
      <scheme val="minor"/>
    </font>
    <font>
      <sz val="14"/>
      <color theme="0"/>
      <name val="Aptos Narrow"/>
      <family val="2"/>
      <scheme val="minor"/>
    </font>
    <font>
      <b/>
      <sz val="12"/>
      <color rgb="FF9779E5"/>
      <name val="Aptos Narrow"/>
      <scheme val="minor"/>
    </font>
    <font>
      <sz val="10"/>
      <color theme="1"/>
      <name val="Aptos Narrow"/>
      <family val="2"/>
      <scheme val="minor"/>
    </font>
    <font>
      <sz val="10"/>
      <color theme="1"/>
      <name val="Arial"/>
      <family val="2"/>
    </font>
    <font>
      <b/>
      <sz val="14"/>
      <color theme="0"/>
      <name val="Calibri"/>
      <family val="2"/>
    </font>
    <font>
      <b/>
      <sz val="14"/>
      <color theme="0"/>
      <name val="Aptos Narrow"/>
      <scheme val="minor"/>
    </font>
    <font>
      <sz val="12"/>
      <color theme="0"/>
      <name val="Aptos Narrow"/>
      <scheme val="minor"/>
    </font>
    <font>
      <sz val="12"/>
      <color rgb="FF212E47"/>
      <name val="Aptos Narrow"/>
      <family val="2"/>
      <scheme val="minor"/>
    </font>
    <font>
      <b/>
      <sz val="20"/>
      <color rgb="FFFFC000"/>
      <name val="Calibri"/>
      <family val="2"/>
    </font>
    <font>
      <sz val="20"/>
      <color rgb="FFFFC000"/>
      <name val="Aptos Narrow"/>
      <family val="2"/>
      <scheme val="minor"/>
    </font>
    <font>
      <sz val="20"/>
      <color rgb="FFFFC000"/>
      <name val="Arial"/>
      <family val="2"/>
    </font>
    <font>
      <b/>
      <sz val="20"/>
      <color rgb="FF36BC94"/>
      <name val="Aptos Narrow"/>
      <scheme val="minor"/>
    </font>
    <font>
      <b/>
      <sz val="20"/>
      <color rgb="FF9779E5"/>
      <name val="Aptos Narrow"/>
      <scheme val="minor"/>
    </font>
    <font>
      <sz val="48"/>
      <color theme="0"/>
      <name val="Aptos Narrow"/>
      <family val="2"/>
      <scheme val="minor"/>
    </font>
    <font>
      <b/>
      <sz val="28"/>
      <color theme="0"/>
      <name val="Aptos Narrow"/>
      <scheme val="minor"/>
    </font>
    <font>
      <sz val="12"/>
      <name val="Aptos Narrow"/>
      <family val="2"/>
      <scheme val="minor"/>
    </font>
    <font>
      <b/>
      <sz val="12"/>
      <color rgb="FF00A4DD"/>
      <name val="Aptos Narrow"/>
      <scheme val="minor"/>
    </font>
    <font>
      <b/>
      <sz val="12"/>
      <color theme="5"/>
      <name val="Aptos Narrow"/>
      <scheme val="minor"/>
    </font>
    <font>
      <sz val="12"/>
      <color rgb="FFFF0000"/>
      <name val="Aptos Narrow"/>
      <scheme val="minor"/>
    </font>
    <font>
      <sz val="12"/>
      <color rgb="FFCF0A91"/>
      <name val="Aptos Narrow"/>
      <scheme val="minor"/>
    </font>
    <font>
      <sz val="12"/>
      <color rgb="FF9779E5"/>
      <name val="Aptos Narrow"/>
      <scheme val="minor"/>
    </font>
    <font>
      <sz val="12"/>
      <color rgb="FF59B5E6"/>
      <name val="Aptos Narrow"/>
      <scheme val="minor"/>
    </font>
    <font>
      <sz val="12"/>
      <color rgb="FFFFC000"/>
      <name val="Aptos Narrow"/>
      <scheme val="minor"/>
    </font>
    <font>
      <sz val="12"/>
      <color rgb="FF36BC94"/>
      <name val="Aptos Narrow"/>
      <scheme val="minor"/>
    </font>
  </fonts>
  <fills count="10">
    <fill>
      <patternFill patternType="none"/>
    </fill>
    <fill>
      <patternFill patternType="gray125"/>
    </fill>
    <fill>
      <patternFill patternType="solid">
        <fgColor rgb="FFFFC000"/>
        <bgColor indexed="64"/>
      </patternFill>
    </fill>
    <fill>
      <patternFill patternType="solid">
        <fgColor rgb="FF36BC94"/>
        <bgColor indexed="64"/>
      </patternFill>
    </fill>
    <fill>
      <patternFill patternType="solid">
        <fgColor theme="1"/>
        <bgColor indexed="64"/>
      </patternFill>
    </fill>
    <fill>
      <patternFill patternType="solid">
        <fgColor rgb="FF212E47"/>
        <bgColor indexed="64"/>
      </patternFill>
    </fill>
    <fill>
      <patternFill patternType="solid">
        <fgColor rgb="FF00A4DD"/>
        <bgColor indexed="64"/>
      </patternFill>
    </fill>
    <fill>
      <patternFill patternType="solid">
        <fgColor rgb="FFC00000"/>
        <bgColor indexed="64"/>
      </patternFill>
    </fill>
    <fill>
      <patternFill patternType="solid">
        <fgColor rgb="FF212E47"/>
        <bgColor rgb="FF232E47"/>
      </patternFill>
    </fill>
    <fill>
      <patternFill patternType="solid">
        <fgColor rgb="FF222E47"/>
        <bgColor indexed="64"/>
      </patternFill>
    </fill>
  </fills>
  <borders count="100">
    <border>
      <left/>
      <right/>
      <top/>
      <bottom/>
      <diagonal/>
    </border>
    <border>
      <left/>
      <right/>
      <top/>
      <bottom style="medium">
        <color rgb="FFFFC00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2" tint="-9.9978637043366805E-2"/>
      </left>
      <right style="thin">
        <color theme="2" tint="-9.9978637043366805E-2"/>
      </right>
      <top style="thin">
        <color theme="2" tint="-9.9978637043366805E-2"/>
      </top>
      <bottom style="medium">
        <color rgb="FFFFC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style="thin">
        <color theme="1" tint="0.34998626667073579"/>
      </top>
      <bottom style="thin">
        <color theme="1" tint="0.34998626667073579"/>
      </bottom>
      <diagonal/>
    </border>
    <border>
      <left/>
      <right/>
      <top/>
      <bottom style="medium">
        <color rgb="FFCF0A91"/>
      </bottom>
      <diagonal/>
    </border>
    <border>
      <left/>
      <right/>
      <top/>
      <bottom style="medium">
        <color rgb="FF944EF8"/>
      </bottom>
      <diagonal/>
    </border>
    <border>
      <left/>
      <right/>
      <top/>
      <bottom style="medium">
        <color rgb="FF00A4DD"/>
      </bottom>
      <diagonal/>
    </border>
    <border>
      <left/>
      <right/>
      <top/>
      <bottom style="medium">
        <color rgb="FF36BC94"/>
      </bottom>
      <diagonal/>
    </border>
    <border>
      <left style="thin">
        <color theme="1" tint="0.34998626667073579"/>
      </left>
      <right/>
      <top/>
      <bottom style="medium">
        <color rgb="FFCF0A91"/>
      </bottom>
      <diagonal/>
    </border>
    <border>
      <left/>
      <right style="thin">
        <color theme="1" tint="0.34998626667073579"/>
      </right>
      <top/>
      <bottom style="medium">
        <color rgb="FFCF0A91"/>
      </bottom>
      <diagonal/>
    </border>
    <border>
      <left/>
      <right style="thin">
        <color theme="1" tint="0.34998626667073579"/>
      </right>
      <top/>
      <bottom style="medium">
        <color rgb="FF944EF8"/>
      </bottom>
      <diagonal/>
    </border>
    <border>
      <left/>
      <right style="thin">
        <color theme="1" tint="0.34998626667073579"/>
      </right>
      <top/>
      <bottom style="medium">
        <color rgb="FF00A4DD"/>
      </bottom>
      <diagonal/>
    </border>
    <border>
      <left/>
      <right style="thin">
        <color theme="1" tint="0.34998626667073579"/>
      </right>
      <top/>
      <bottom style="medium">
        <color rgb="FF36BC9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right style="thin">
        <color theme="1" tint="0.34998626667073579"/>
      </right>
      <top/>
      <bottom style="medium">
        <color rgb="FFFFC000"/>
      </bottom>
      <diagonal/>
    </border>
    <border>
      <left style="medium">
        <color rgb="FF36BC94"/>
      </left>
      <right/>
      <top style="medium">
        <color rgb="FF36BC94"/>
      </top>
      <bottom/>
      <diagonal/>
    </border>
    <border>
      <left/>
      <right/>
      <top style="medium">
        <color rgb="FF36BC94"/>
      </top>
      <bottom/>
      <diagonal/>
    </border>
    <border>
      <left/>
      <right style="medium">
        <color rgb="FF36BC94"/>
      </right>
      <top style="medium">
        <color rgb="FF36BC94"/>
      </top>
      <bottom/>
      <diagonal/>
    </border>
    <border>
      <left style="medium">
        <color rgb="FF944EF8"/>
      </left>
      <right/>
      <top style="medium">
        <color rgb="FF944EF8"/>
      </top>
      <bottom/>
      <diagonal/>
    </border>
    <border>
      <left/>
      <right/>
      <top style="medium">
        <color rgb="FF944EF8"/>
      </top>
      <bottom/>
      <diagonal/>
    </border>
    <border>
      <left/>
      <right style="medium">
        <color rgb="FF944EF8"/>
      </right>
      <top style="medium">
        <color rgb="FF944EF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1" tint="0.34998626667073579"/>
      </top>
      <bottom/>
      <diagonal/>
    </border>
    <border>
      <left style="thin">
        <color theme="1" tint="0.34998626667073579"/>
      </left>
      <right/>
      <top/>
      <bottom style="thin">
        <color theme="1" tint="0.34998626667073579"/>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style="medium">
        <color rgb="FFFFC000"/>
      </bottom>
      <diagonal/>
    </border>
    <border>
      <left/>
      <right style="thick">
        <color rgb="FFFFC000"/>
      </right>
      <top/>
      <bottom style="medium">
        <color rgb="FFFFC000"/>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medium">
        <color rgb="FF36BC94"/>
      </left>
      <right/>
      <top/>
      <bottom/>
      <diagonal/>
    </border>
    <border>
      <left/>
      <right style="medium">
        <color rgb="FF36BC94"/>
      </right>
      <top/>
      <bottom/>
      <diagonal/>
    </border>
    <border>
      <left/>
      <right style="thick">
        <color rgb="FF36BC94"/>
      </right>
      <top/>
      <bottom/>
      <diagonal/>
    </border>
    <border>
      <left style="thick">
        <color rgb="FF9779E5"/>
      </left>
      <right/>
      <top style="thick">
        <color rgb="FF9779E5"/>
      </top>
      <bottom/>
      <diagonal/>
    </border>
    <border>
      <left/>
      <right/>
      <top style="thick">
        <color rgb="FF9779E5"/>
      </top>
      <bottom/>
      <diagonal/>
    </border>
    <border>
      <left/>
      <right style="thick">
        <color rgb="FF9779E5"/>
      </right>
      <top style="thick">
        <color rgb="FF9779E5"/>
      </top>
      <bottom/>
      <diagonal/>
    </border>
    <border>
      <left style="thick">
        <color rgb="FF9779E5"/>
      </left>
      <right/>
      <top/>
      <bottom/>
      <diagonal/>
    </border>
    <border>
      <left/>
      <right style="thick">
        <color rgb="FF9779E5"/>
      </right>
      <top/>
      <bottom/>
      <diagonal/>
    </border>
    <border>
      <left style="thick">
        <color rgb="FF9779E5"/>
      </left>
      <right/>
      <top/>
      <bottom style="thick">
        <color rgb="FF9779E5"/>
      </bottom>
      <diagonal/>
    </border>
    <border>
      <left/>
      <right/>
      <top/>
      <bottom style="thick">
        <color rgb="FF9779E5"/>
      </bottom>
      <diagonal/>
    </border>
    <border>
      <left/>
      <right style="thick">
        <color rgb="FF9779E5"/>
      </right>
      <top/>
      <bottom style="thick">
        <color rgb="FF9779E5"/>
      </bottom>
      <diagonal/>
    </border>
    <border>
      <left style="medium">
        <color rgb="FF944EF8"/>
      </left>
      <right/>
      <top/>
      <bottom style="thick">
        <color rgb="FF9779E5"/>
      </bottom>
      <diagonal/>
    </border>
    <border>
      <left/>
      <right style="medium">
        <color rgb="FF944EF8"/>
      </right>
      <top/>
      <bottom style="thick">
        <color rgb="FF9779E5"/>
      </bottom>
      <diagonal/>
    </border>
    <border>
      <left/>
      <right/>
      <top style="thick">
        <color rgb="FF36BC94"/>
      </top>
      <bottom style="thin">
        <color theme="1" tint="0.34998626667073579"/>
      </bottom>
      <diagonal/>
    </border>
    <border>
      <left/>
      <right style="thick">
        <color rgb="FF36BC94"/>
      </right>
      <top style="thick">
        <color rgb="FF36BC94"/>
      </top>
      <bottom style="thin">
        <color theme="1" tint="0.34998626667073579"/>
      </bottom>
      <diagonal/>
    </border>
    <border>
      <left/>
      <right/>
      <top style="thin">
        <color theme="1" tint="0.34998626667073579"/>
      </top>
      <bottom style="thin">
        <color theme="1" tint="0.34998626667073579"/>
      </bottom>
      <diagonal/>
    </border>
    <border>
      <left/>
      <right style="thick">
        <color rgb="FF36BC94"/>
      </right>
      <top style="thin">
        <color theme="1" tint="0.34998626667073579"/>
      </top>
      <bottom style="thin">
        <color theme="1" tint="0.34998626667073579"/>
      </bottom>
      <diagonal/>
    </border>
    <border>
      <left/>
      <right/>
      <top style="thin">
        <color theme="1" tint="0.34998626667073579"/>
      </top>
      <bottom style="thick">
        <color rgb="FF36BC94"/>
      </bottom>
      <diagonal/>
    </border>
    <border>
      <left style="thick">
        <color rgb="FF36BC94"/>
      </left>
      <right style="thin">
        <color theme="1" tint="0.34998626667073579"/>
      </right>
      <top style="thick">
        <color rgb="FF36BC94"/>
      </top>
      <bottom style="thin">
        <color theme="1" tint="0.34998626667073579"/>
      </bottom>
      <diagonal/>
    </border>
    <border>
      <left style="thick">
        <color rgb="FF36BC94"/>
      </left>
      <right style="thin">
        <color theme="1" tint="0.34998626667073579"/>
      </right>
      <top style="thin">
        <color theme="1" tint="0.34998626667073579"/>
      </top>
      <bottom style="thin">
        <color theme="1" tint="0.34998626667073579"/>
      </bottom>
      <diagonal/>
    </border>
    <border>
      <left style="thick">
        <color rgb="FF36BC94"/>
      </left>
      <right style="thin">
        <color theme="1" tint="0.34998626667073579"/>
      </right>
      <top style="thin">
        <color theme="1" tint="0.34998626667073579"/>
      </top>
      <bottom style="thick">
        <color rgb="FF36BC94"/>
      </bottom>
      <diagonal/>
    </border>
    <border>
      <left style="thin">
        <color theme="1" tint="0.34998626667073579"/>
      </left>
      <right/>
      <top style="thick">
        <color rgb="FF36BC94"/>
      </top>
      <bottom style="thin">
        <color theme="1" tint="0.34998626667073579"/>
      </bottom>
      <diagonal/>
    </border>
    <border>
      <left style="thin">
        <color theme="1" tint="0.34998626667073579"/>
      </left>
      <right/>
      <top style="thin">
        <color theme="1" tint="0.34998626667073579"/>
      </top>
      <bottom style="thick">
        <color rgb="FF36BC94"/>
      </bottom>
      <diagonal/>
    </border>
    <border>
      <left/>
      <right style="thin">
        <color theme="1" tint="0.34998626667073579"/>
      </right>
      <top style="thick">
        <color rgb="FF36BC94"/>
      </top>
      <bottom style="thin">
        <color theme="1" tint="0.34998626667073579"/>
      </bottom>
      <diagonal/>
    </border>
    <border>
      <left/>
      <right style="thin">
        <color theme="1" tint="0.34998626667073579"/>
      </right>
      <top style="thin">
        <color theme="1" tint="0.34998626667073579"/>
      </top>
      <bottom style="thick">
        <color rgb="FF36BC94"/>
      </bottom>
      <diagonal/>
    </border>
    <border>
      <left/>
      <right style="thick">
        <color rgb="FF36BC94"/>
      </right>
      <top style="thin">
        <color theme="1" tint="0.34998626667073579"/>
      </top>
      <bottom style="thick">
        <color rgb="FF36BC94"/>
      </bottom>
      <diagonal/>
    </border>
    <border>
      <left style="medium">
        <color rgb="FFFFC000"/>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style="medium">
        <color rgb="FFFFC000"/>
      </right>
      <top/>
      <bottom style="medium">
        <color rgb="FFFFC000"/>
      </bottom>
      <diagonal/>
    </border>
    <border>
      <left style="thin">
        <color rgb="FFCF0A91"/>
      </left>
      <right style="thin">
        <color rgb="FFCF0A91"/>
      </right>
      <top style="thin">
        <color rgb="FFCF0A91"/>
      </top>
      <bottom style="thin">
        <color rgb="FFCF0A91"/>
      </bottom>
      <diagonal/>
    </border>
    <border>
      <left style="thin">
        <color rgb="FF9779E5"/>
      </left>
      <right style="thin">
        <color rgb="FF9779E5"/>
      </right>
      <top style="thin">
        <color rgb="FF9779E5"/>
      </top>
      <bottom style="thin">
        <color rgb="FF9779E5"/>
      </bottom>
      <diagonal/>
    </border>
    <border>
      <left style="thin">
        <color rgb="FFCF0A91"/>
      </left>
      <right/>
      <top style="thin">
        <color rgb="FFCF0A91"/>
      </top>
      <bottom style="thin">
        <color rgb="FFCF0A91"/>
      </bottom>
      <diagonal/>
    </border>
    <border>
      <left style="thin">
        <color rgb="FF00A4DD"/>
      </left>
      <right style="thin">
        <color rgb="FF00A4DD"/>
      </right>
      <top style="thin">
        <color rgb="FF00A4DD"/>
      </top>
      <bottom style="thin">
        <color rgb="FF00A4DD"/>
      </bottom>
      <diagonal/>
    </border>
    <border>
      <left style="thin">
        <color rgb="FF9779E5"/>
      </left>
      <right/>
      <top style="thin">
        <color rgb="FF9779E5"/>
      </top>
      <bottom style="thin">
        <color rgb="FF9779E5"/>
      </bottom>
      <diagonal/>
    </border>
    <border>
      <left style="thin">
        <color rgb="FF36BC94"/>
      </left>
      <right style="thin">
        <color rgb="FF36BC94"/>
      </right>
      <top style="thin">
        <color rgb="FF36BC94"/>
      </top>
      <bottom style="thin">
        <color rgb="FF36BC94"/>
      </bottom>
      <diagonal/>
    </border>
    <border>
      <left style="thin">
        <color rgb="FF00A4DD"/>
      </left>
      <right/>
      <top style="thin">
        <color rgb="FF00A4DD"/>
      </top>
      <bottom style="thin">
        <color rgb="FF00A4DD"/>
      </bottom>
      <diagonal/>
    </border>
    <border>
      <left style="thin">
        <color rgb="FFFFC000"/>
      </left>
      <right style="thin">
        <color rgb="FFFFC000"/>
      </right>
      <top style="thin">
        <color rgb="FFFFC000"/>
      </top>
      <bottom style="thin">
        <color rgb="FFFFC000"/>
      </bottom>
      <diagonal/>
    </border>
    <border>
      <left style="thin">
        <color rgb="FF36BC94"/>
      </left>
      <right/>
      <top style="thin">
        <color rgb="FF36BC94"/>
      </top>
      <bottom style="thin">
        <color rgb="FF36BC94"/>
      </bottom>
      <diagonal/>
    </border>
  </borders>
  <cellStyleXfs count="3">
    <xf numFmtId="0" fontId="0" fillId="0" borderId="0"/>
    <xf numFmtId="9" fontId="1" fillId="0" borderId="0" applyFont="0" applyFill="0" applyBorder="0" applyAlignment="0" applyProtection="0"/>
    <xf numFmtId="0" fontId="3" fillId="0" borderId="0"/>
  </cellStyleXfs>
  <cellXfs count="219">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0" fillId="4" borderId="0" xfId="0" applyFill="1"/>
    <xf numFmtId="0" fontId="0" fillId="4" borderId="0" xfId="0"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lignment horizontal="center"/>
    </xf>
    <xf numFmtId="0" fontId="2" fillId="0" borderId="0" xfId="0" applyFont="1"/>
    <xf numFmtId="0" fontId="13" fillId="4" borderId="0" xfId="0" applyFont="1" applyFill="1" applyAlignment="1">
      <alignment vertical="center"/>
    </xf>
    <xf numFmtId="0" fontId="12" fillId="4" borderId="0" xfId="0" applyFont="1" applyFill="1" applyAlignment="1">
      <alignment vertical="top"/>
    </xf>
    <xf numFmtId="164" fontId="2" fillId="4" borderId="0" xfId="0" applyNumberFormat="1" applyFont="1" applyFill="1" applyAlignment="1">
      <alignment horizontal="center"/>
    </xf>
    <xf numFmtId="0" fontId="0" fillId="4" borderId="11" xfId="0" applyFill="1" applyBorder="1"/>
    <xf numFmtId="0" fontId="2" fillId="4" borderId="9" xfId="0" applyFont="1" applyFill="1" applyBorder="1" applyAlignment="1">
      <alignment horizontal="center" vertical="center"/>
    </xf>
    <xf numFmtId="0" fontId="17" fillId="5" borderId="0" xfId="2" applyFont="1" applyFill="1" applyAlignment="1">
      <alignment horizontal="center" vertical="center"/>
    </xf>
    <xf numFmtId="0" fontId="18" fillId="5" borderId="0" xfId="2" applyFont="1" applyFill="1" applyAlignment="1">
      <alignment horizontal="center" vertical="center"/>
    </xf>
    <xf numFmtId="0" fontId="0" fillId="5" borderId="11" xfId="0" applyFill="1" applyBorder="1" applyAlignment="1">
      <alignment horizontal="center" vertical="center"/>
    </xf>
    <xf numFmtId="0" fontId="0" fillId="5" borderId="0" xfId="0" applyFill="1" applyAlignment="1">
      <alignment horizontal="center" vertical="center"/>
    </xf>
    <xf numFmtId="0" fontId="0" fillId="5" borderId="30" xfId="0" applyFill="1" applyBorder="1"/>
    <xf numFmtId="0" fontId="0" fillId="5" borderId="31" xfId="0" applyFill="1" applyBorder="1"/>
    <xf numFmtId="0" fontId="0" fillId="5" borderId="32" xfId="0" applyFill="1" applyBorder="1"/>
    <xf numFmtId="0" fontId="0" fillId="5" borderId="9" xfId="0" applyFill="1" applyBorder="1" applyAlignment="1">
      <alignment horizontal="center" vertical="center"/>
    </xf>
    <xf numFmtId="0" fontId="0" fillId="5" borderId="12" xfId="0" applyFill="1" applyBorder="1" applyAlignment="1">
      <alignment horizontal="center" vertical="center"/>
    </xf>
    <xf numFmtId="0" fontId="2" fillId="5" borderId="15"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6" xfId="0" applyFont="1" applyFill="1" applyBorder="1" applyAlignment="1">
      <alignment horizontal="center" vertical="center"/>
    </xf>
    <xf numFmtId="0" fontId="2" fillId="5" borderId="0" xfId="0" applyFont="1" applyFill="1" applyAlignment="1">
      <alignment horizontal="center" vertical="center"/>
    </xf>
    <xf numFmtId="0" fontId="21" fillId="5" borderId="4" xfId="0" applyFont="1" applyFill="1" applyBorder="1"/>
    <xf numFmtId="9" fontId="22" fillId="5" borderId="0" xfId="1" applyFont="1" applyFill="1" applyAlignment="1">
      <alignment horizontal="center" vertical="center"/>
    </xf>
    <xf numFmtId="9" fontId="22" fillId="5" borderId="0" xfId="1" applyFont="1" applyFill="1" applyBorder="1" applyAlignment="1">
      <alignment horizontal="center" vertical="center"/>
    </xf>
    <xf numFmtId="0" fontId="2" fillId="5" borderId="3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0" xfId="0" applyFill="1"/>
    <xf numFmtId="0" fontId="2" fillId="5" borderId="0" xfId="0" applyFont="1" applyFill="1"/>
    <xf numFmtId="0" fontId="11" fillId="3" borderId="44" xfId="0" applyFont="1" applyFill="1" applyBorder="1"/>
    <xf numFmtId="0" fontId="11" fillId="3" borderId="45" xfId="0" applyFont="1" applyFill="1" applyBorder="1"/>
    <xf numFmtId="0" fontId="11" fillId="3" borderId="46" xfId="0" applyFont="1" applyFill="1" applyBorder="1"/>
    <xf numFmtId="0" fontId="21" fillId="5" borderId="15" xfId="0" applyFont="1" applyFill="1" applyBorder="1" applyAlignment="1">
      <alignment horizontal="center" vertical="center"/>
    </xf>
    <xf numFmtId="0" fontId="21" fillId="5" borderId="7" xfId="0" applyFont="1" applyFill="1" applyBorder="1" applyAlignment="1">
      <alignment horizontal="center" vertical="center"/>
    </xf>
    <xf numFmtId="0" fontId="30" fillId="0" borderId="0" xfId="0" applyFont="1"/>
    <xf numFmtId="0" fontId="21" fillId="0" borderId="0" xfId="0" applyFont="1"/>
    <xf numFmtId="0" fontId="11" fillId="0" borderId="0" xfId="0" applyFont="1">
      <extLst>
        <ext xmlns:xfpb="http://schemas.microsoft.com/office/spreadsheetml/2022/featurepropertybag" uri="{C7286773-470A-42A8-94C5-96B5CB345126}">
          <xfpb:xfComplement i="0"/>
        </ext>
      </extLst>
    </xf>
    <xf numFmtId="0" fontId="21" fillId="0" borderId="0" xfId="0" applyFont="1">
      <extLst>
        <ext xmlns:xfpb="http://schemas.microsoft.com/office/spreadsheetml/2022/featurepropertybag" uri="{C7286773-470A-42A8-94C5-96B5CB345126}">
          <xfpb:xfComplement i="0"/>
        </ext>
      </extLst>
    </xf>
    <xf numFmtId="0" fontId="2" fillId="5" borderId="54" xfId="0" applyFont="1" applyFill="1" applyBorder="1"/>
    <xf numFmtId="0" fontId="2" fillId="5" borderId="55" xfId="0" applyFont="1" applyFill="1" applyBorder="1"/>
    <xf numFmtId="0" fontId="2" fillId="5" borderId="56" xfId="0" applyFont="1" applyFill="1" applyBorder="1"/>
    <xf numFmtId="0" fontId="2" fillId="5" borderId="57" xfId="0" applyFont="1" applyFill="1" applyBorder="1"/>
    <xf numFmtId="0" fontId="2" fillId="5" borderId="58" xfId="0" applyFont="1" applyFill="1" applyBorder="1"/>
    <xf numFmtId="0" fontId="2" fillId="5" borderId="62" xfId="0" applyFont="1" applyFill="1" applyBorder="1" applyAlignment="1">
      <alignment horizontal="center"/>
    </xf>
    <xf numFmtId="0" fontId="2" fillId="5" borderId="63" xfId="0" applyFont="1" applyFill="1" applyBorder="1" applyAlignment="1">
      <alignment horizontal="center"/>
    </xf>
    <xf numFmtId="0" fontId="2" fillId="5" borderId="63" xfId="0" applyFont="1" applyFill="1" applyBorder="1"/>
    <xf numFmtId="0" fontId="2" fillId="5" borderId="64" xfId="0" applyFont="1" applyFill="1" applyBorder="1"/>
    <xf numFmtId="0" fontId="2" fillId="5" borderId="65" xfId="0" applyFont="1" applyFill="1" applyBorder="1" applyAlignment="1">
      <alignment horizontal="center"/>
    </xf>
    <xf numFmtId="0" fontId="2" fillId="5" borderId="0" xfId="0" applyFont="1" applyFill="1" applyAlignment="1">
      <alignment horizontal="center"/>
    </xf>
    <xf numFmtId="0" fontId="2" fillId="5" borderId="66" xfId="0" applyFont="1" applyFill="1" applyBorder="1"/>
    <xf numFmtId="9" fontId="8" fillId="5" borderId="0" xfId="1" applyFont="1" applyFill="1" applyBorder="1"/>
    <xf numFmtId="9" fontId="16" fillId="5" borderId="0" xfId="1" applyFont="1" applyFill="1" applyBorder="1"/>
    <xf numFmtId="9" fontId="31" fillId="5" borderId="0" xfId="1" applyFont="1" applyFill="1" applyBorder="1"/>
    <xf numFmtId="9" fontId="9" fillId="5" borderId="0" xfId="1" applyFont="1" applyFill="1" applyBorder="1"/>
    <xf numFmtId="9" fontId="6" fillId="5" borderId="0" xfId="1" applyFont="1" applyFill="1" applyBorder="1"/>
    <xf numFmtId="0" fontId="2" fillId="5" borderId="67" xfId="0" applyFont="1" applyFill="1" applyBorder="1" applyAlignment="1">
      <alignment horizontal="center"/>
    </xf>
    <xf numFmtId="0" fontId="2" fillId="5" borderId="68" xfId="0" applyFont="1" applyFill="1" applyBorder="1"/>
    <xf numFmtId="0" fontId="2" fillId="5" borderId="69" xfId="0" applyFont="1" applyFill="1" applyBorder="1"/>
    <xf numFmtId="9" fontId="0" fillId="4" borderId="0" xfId="1" applyFont="1" applyFill="1"/>
    <xf numFmtId="9" fontId="0" fillId="4" borderId="0" xfId="1" applyFont="1" applyFill="1" applyAlignment="1">
      <alignment horizontal="center" vertical="center"/>
    </xf>
    <xf numFmtId="9" fontId="32" fillId="5" borderId="0" xfId="1" applyFont="1" applyFill="1" applyBorder="1"/>
    <xf numFmtId="0" fontId="2" fillId="4" borderId="61" xfId="0" applyFont="1" applyFill="1" applyBorder="1"/>
    <xf numFmtId="0" fontId="33" fillId="0" borderId="0" xfId="0" applyFont="1"/>
    <xf numFmtId="0" fontId="2" fillId="5" borderId="77" xfId="0" applyFont="1" applyFill="1" applyBorder="1" applyAlignment="1">
      <alignment horizontal="center"/>
    </xf>
    <xf numFmtId="0" fontId="2" fillId="5" borderId="78" xfId="0" applyFont="1" applyFill="1" applyBorder="1" applyAlignment="1">
      <alignment horizontal="center"/>
    </xf>
    <xf numFmtId="0" fontId="2" fillId="5" borderId="79" xfId="0" applyFont="1" applyFill="1" applyBorder="1" applyAlignment="1">
      <alignment horizontal="center"/>
    </xf>
    <xf numFmtId="0" fontId="11" fillId="5" borderId="0" xfId="0" applyFont="1" applyFill="1"/>
    <xf numFmtId="0" fontId="28" fillId="5" borderId="87" xfId="0" applyFont="1" applyFill="1" applyBorder="1"/>
    <xf numFmtId="0" fontId="28" fillId="5" borderId="0" xfId="0" applyFont="1" applyFill="1"/>
    <xf numFmtId="0" fontId="0" fillId="9" borderId="0" xfId="0" applyFill="1"/>
    <xf numFmtId="0" fontId="21" fillId="5" borderId="4" xfId="0" applyFont="1" applyFill="1" applyBorder="1" applyProtection="1">
      <protection locked="0"/>
    </xf>
    <xf numFmtId="0" fontId="21" fillId="5" borderId="91" xfId="0" applyFont="1" applyFill="1" applyBorder="1" applyAlignment="1">
      <alignment horizontal="center" vertical="center"/>
    </xf>
    <xf numFmtId="0" fontId="34" fillId="5" borderId="9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3" xfId="0" applyFont="1" applyFill="1" applyBorder="1" applyAlignment="1">
      <alignment horizontal="center" vertical="center"/>
    </xf>
    <xf numFmtId="0" fontId="34" fillId="5" borderId="9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2" xfId="0" applyFont="1" applyFill="1" applyBorder="1" applyAlignment="1">
      <alignment horizontal="center" vertical="center"/>
    </xf>
    <xf numFmtId="0" fontId="35" fillId="5" borderId="9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5" xfId="0" applyFont="1" applyFill="1" applyBorder="1" applyAlignment="1">
      <alignment horizontal="center" vertical="center"/>
    </xf>
    <xf numFmtId="0" fontId="35" fillId="5" borderId="9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4" xfId="0" applyFont="1" applyFill="1" applyBorder="1" applyAlignment="1">
      <alignment horizontal="center" vertical="center"/>
    </xf>
    <xf numFmtId="0" fontId="36" fillId="5" borderId="9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7" xfId="0" applyFont="1" applyFill="1" applyBorder="1" applyAlignment="1">
      <alignment horizontal="center" vertical="center"/>
    </xf>
    <xf numFmtId="0" fontId="36" fillId="5" borderId="9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5" borderId="96" xfId="0" applyFont="1" applyFill="1" applyBorder="1" applyAlignment="1">
      <alignment horizontal="center" vertical="center"/>
    </xf>
    <xf numFmtId="0" fontId="21" fillId="5" borderId="99" xfId="0" applyFont="1" applyFill="1" applyBorder="1" applyAlignment="1">
      <alignment horizontal="center" vertical="center"/>
    </xf>
    <xf numFmtId="0" fontId="21" fillId="5" borderId="98" xfId="0" applyFont="1" applyFill="1" applyBorder="1" applyAlignment="1">
      <alignment horizontal="center" vertical="center"/>
    </xf>
    <xf numFmtId="0" fontId="37" fillId="5" borderId="9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8" fillId="5" borderId="9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8" fillId="5" borderId="9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65" fontId="21" fillId="5" borderId="91" xfId="0" applyNumberFormat="1" applyFont="1" applyFill="1" applyBorder="1" applyAlignment="1" applyProtection="1">
      <alignment horizontal="center" vertical="center"/>
      <protection locked="0"/>
    </xf>
    <xf numFmtId="165" fontId="21" fillId="5" borderId="93" xfId="0" applyNumberFormat="1" applyFont="1" applyFill="1" applyBorder="1" applyAlignment="1" applyProtection="1">
      <alignment horizontal="center" vertical="center"/>
      <protection locked="0"/>
    </xf>
    <xf numFmtId="165" fontId="21" fillId="5" borderId="92" xfId="0" applyNumberFormat="1" applyFont="1" applyFill="1" applyBorder="1" applyAlignment="1" applyProtection="1">
      <alignment horizontal="center" vertical="center"/>
      <protection locked="0"/>
    </xf>
    <xf numFmtId="165" fontId="21" fillId="5" borderId="95" xfId="0" applyNumberFormat="1" applyFont="1" applyFill="1" applyBorder="1" applyAlignment="1" applyProtection="1">
      <alignment horizontal="center" vertical="center"/>
      <protection locked="0"/>
    </xf>
    <xf numFmtId="165" fontId="21" fillId="5" borderId="94" xfId="0" applyNumberFormat="1" applyFont="1" applyFill="1" applyBorder="1" applyAlignment="1" applyProtection="1">
      <alignment horizontal="center" vertical="center"/>
      <protection locked="0"/>
    </xf>
    <xf numFmtId="165" fontId="21" fillId="5" borderId="97" xfId="0" applyNumberFormat="1" applyFont="1" applyFill="1" applyBorder="1" applyAlignment="1" applyProtection="1">
      <alignment horizontal="center" vertical="center"/>
      <protection locked="0"/>
    </xf>
    <xf numFmtId="165" fontId="21" fillId="5" borderId="96" xfId="0" applyNumberFormat="1" applyFont="1" applyFill="1" applyBorder="1" applyAlignment="1" applyProtection="1">
      <alignment horizontal="center" vertical="center"/>
      <protection locked="0"/>
    </xf>
    <xf numFmtId="165" fontId="21" fillId="5" borderId="99" xfId="0" applyNumberFormat="1" applyFont="1" applyFill="1" applyBorder="1" applyAlignment="1" applyProtection="1">
      <alignment horizontal="center" vertical="center"/>
      <protection locked="0"/>
    </xf>
    <xf numFmtId="165" fontId="21" fillId="5" borderId="98" xfId="0" applyNumberFormat="1" applyFont="1" applyFill="1" applyBorder="1" applyAlignment="1" applyProtection="1">
      <alignment horizontal="center" vertical="center"/>
      <protection locked="0"/>
    </xf>
    <xf numFmtId="0" fontId="28" fillId="5" borderId="87" xfId="0" applyFont="1" applyFill="1" applyBorder="1" applyAlignment="1">
      <alignment horizontal="center"/>
    </xf>
    <xf numFmtId="0" fontId="28" fillId="5" borderId="88" xfId="0" applyFont="1" applyFill="1" applyBorder="1" applyAlignment="1">
      <alignment horizontal="center"/>
    </xf>
    <xf numFmtId="0" fontId="28" fillId="5" borderId="89" xfId="0" applyFont="1" applyFill="1" applyBorder="1" applyAlignment="1">
      <alignment horizontal="center"/>
    </xf>
    <xf numFmtId="0" fontId="28" fillId="5" borderId="90" xfId="0" applyFont="1" applyFill="1" applyBorder="1" applyAlignment="1">
      <alignment horizontal="center"/>
    </xf>
    <xf numFmtId="0" fontId="2" fillId="5" borderId="0" xfId="0" applyFont="1" applyFill="1" applyAlignment="1">
      <alignment horizontal="left" vertical="center" wrapText="1"/>
    </xf>
    <xf numFmtId="0" fontId="29" fillId="3" borderId="40" xfId="0" applyFont="1" applyFill="1" applyBorder="1" applyAlignment="1">
      <alignment horizontal="center" vertical="center"/>
    </xf>
    <xf numFmtId="0" fontId="29" fillId="3" borderId="41" xfId="0" applyFont="1" applyFill="1" applyBorder="1" applyAlignment="1">
      <alignment horizontal="center" vertical="center"/>
    </xf>
    <xf numFmtId="0" fontId="29" fillId="3" borderId="42" xfId="0" applyFont="1" applyFill="1" applyBorder="1" applyAlignment="1">
      <alignment horizontal="center" vertical="center"/>
    </xf>
    <xf numFmtId="0" fontId="29" fillId="3" borderId="43" xfId="0" applyFont="1" applyFill="1" applyBorder="1" applyAlignment="1">
      <alignment horizontal="center" vertical="center"/>
    </xf>
    <xf numFmtId="0" fontId="29" fillId="2" borderId="40" xfId="0" applyFont="1" applyFill="1" applyBorder="1" applyAlignment="1">
      <alignment horizontal="center" vertical="center"/>
    </xf>
    <xf numFmtId="0" fontId="29" fillId="2" borderId="41" xfId="0" applyFont="1" applyFill="1" applyBorder="1" applyAlignment="1">
      <alignment horizontal="center" vertical="center"/>
    </xf>
    <xf numFmtId="0" fontId="29" fillId="2" borderId="42" xfId="0" applyFont="1" applyFill="1" applyBorder="1" applyAlignment="1">
      <alignment horizontal="center" vertical="center"/>
    </xf>
    <xf numFmtId="0" fontId="29"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0" fillId="5" borderId="85" xfId="0" applyFill="1" applyBorder="1" applyAlignment="1">
      <alignment horizontal="center"/>
    </xf>
    <xf numFmtId="0" fontId="0" fillId="5" borderId="86" xfId="0" applyFill="1" applyBorder="1" applyAlignment="1">
      <alignment horizontal="center"/>
    </xf>
    <xf numFmtId="0" fontId="2" fillId="5" borderId="81" xfId="0" applyFont="1" applyFill="1" applyBorder="1" applyAlignment="1">
      <alignment horizontal="center"/>
    </xf>
    <xf numFmtId="0" fontId="2" fillId="5" borderId="76" xfId="0" applyFont="1" applyFill="1" applyBorder="1" applyAlignment="1">
      <alignment horizontal="center"/>
    </xf>
    <xf numFmtId="0" fontId="2" fillId="5" borderId="83" xfId="0" applyFont="1" applyFill="1" applyBorder="1" applyAlignment="1">
      <alignment horizontal="center"/>
    </xf>
    <xf numFmtId="0" fontId="2" fillId="5" borderId="15" xfId="0" applyFont="1" applyFill="1" applyBorder="1" applyAlignment="1">
      <alignment horizontal="center"/>
    </xf>
    <xf numFmtId="0" fontId="2" fillId="5" borderId="74" xfId="0" applyFont="1" applyFill="1" applyBorder="1" applyAlignment="1">
      <alignment horizontal="center"/>
    </xf>
    <xf numFmtId="0" fontId="2" fillId="5" borderId="75" xfId="0" applyFont="1" applyFill="1" applyBorder="1" applyAlignment="1">
      <alignment horizontal="center"/>
    </xf>
    <xf numFmtId="0" fontId="2" fillId="5" borderId="84" xfId="0" applyFont="1" applyFill="1" applyBorder="1" applyAlignment="1">
      <alignment horizontal="center"/>
    </xf>
    <xf numFmtId="0" fontId="2" fillId="5" borderId="6" xfId="0" applyFont="1" applyFill="1" applyBorder="1" applyAlignment="1">
      <alignment horizontal="center"/>
    </xf>
    <xf numFmtId="0" fontId="2" fillId="5" borderId="80" xfId="0" applyFont="1" applyFill="1" applyBorder="1" applyAlignment="1">
      <alignment horizontal="center"/>
    </xf>
    <xf numFmtId="0" fontId="2" fillId="5" borderId="72" xfId="0" applyFont="1" applyFill="1" applyBorder="1" applyAlignment="1">
      <alignment horizontal="center"/>
    </xf>
    <xf numFmtId="0" fontId="2" fillId="5" borderId="73" xfId="0" applyFont="1" applyFill="1" applyBorder="1" applyAlignment="1">
      <alignment horizontal="center"/>
    </xf>
    <xf numFmtId="0" fontId="2" fillId="5" borderId="82" xfId="0" applyFont="1" applyFill="1" applyBorder="1" applyAlignment="1">
      <alignment horizontal="center"/>
    </xf>
    <xf numFmtId="0" fontId="21" fillId="5" borderId="15" xfId="0" applyFont="1" applyFill="1" applyBorder="1" applyAlignment="1" applyProtection="1">
      <alignment horizontal="center" vertical="center"/>
      <protection locked="0"/>
    </xf>
    <xf numFmtId="0" fontId="21" fillId="5" borderId="74" xfId="0" applyFont="1" applyFill="1" applyBorder="1" applyAlignment="1" applyProtection="1">
      <alignment horizontal="center" vertical="center"/>
      <protection locked="0"/>
    </xf>
    <xf numFmtId="0" fontId="21" fillId="5" borderId="15" xfId="0" applyFont="1" applyFill="1" applyBorder="1" applyAlignment="1">
      <alignment horizontal="center" vertical="center"/>
    </xf>
    <xf numFmtId="0" fontId="21" fillId="5" borderId="74" xfId="0" applyFont="1" applyFill="1" applyBorder="1" applyAlignment="1">
      <alignment horizontal="center" vertical="center"/>
    </xf>
    <xf numFmtId="0" fontId="8" fillId="5" borderId="91" xfId="0" applyFont="1" applyFill="1" applyBorder="1" applyAlignment="1">
      <alignment horizontal="center" vertical="center"/>
    </xf>
    <xf numFmtId="0" fontId="8" fillId="5" borderId="93" xfId="0" applyFont="1" applyFill="1" applyBorder="1" applyAlignment="1">
      <alignment horizontal="center" vertical="center"/>
    </xf>
    <xf numFmtId="0" fontId="16" fillId="5" borderId="92" xfId="0" applyFont="1" applyFill="1" applyBorder="1" applyAlignment="1">
      <alignment horizontal="center" vertical="center"/>
    </xf>
    <xf numFmtId="0" fontId="16" fillId="5" borderId="95" xfId="0" applyFont="1" applyFill="1" applyBorder="1" applyAlignment="1">
      <alignment horizontal="center" vertical="center"/>
    </xf>
    <xf numFmtId="0" fontId="7" fillId="5" borderId="94" xfId="0" applyFont="1" applyFill="1" applyBorder="1" applyAlignment="1">
      <alignment horizontal="center" vertical="center"/>
    </xf>
    <xf numFmtId="0" fontId="7" fillId="5" borderId="97" xfId="0" applyFont="1" applyFill="1" applyBorder="1" applyAlignment="1">
      <alignment horizontal="center" vertical="center"/>
    </xf>
    <xf numFmtId="0" fontId="23" fillId="8" borderId="49" xfId="2" applyFont="1" applyFill="1" applyBorder="1" applyAlignment="1">
      <alignment horizontal="center" vertical="center"/>
    </xf>
    <xf numFmtId="0" fontId="24" fillId="5" borderId="50" xfId="2" applyFont="1" applyFill="1" applyBorder="1"/>
    <xf numFmtId="0" fontId="24" fillId="5" borderId="51" xfId="2" applyFont="1" applyFill="1" applyBorder="1"/>
    <xf numFmtId="0" fontId="25" fillId="5" borderId="52" xfId="2" applyFont="1" applyFill="1" applyBorder="1"/>
    <xf numFmtId="0" fontId="25" fillId="5" borderId="1" xfId="2" applyFont="1" applyFill="1" applyBorder="1"/>
    <xf numFmtId="0" fontId="25" fillId="5" borderId="53" xfId="2" applyFont="1" applyFill="1" applyBorder="1"/>
    <xf numFmtId="0" fontId="19" fillId="5" borderId="28" xfId="2" applyFont="1" applyFill="1" applyBorder="1" applyAlignment="1">
      <alignment horizontal="center" vertical="center"/>
    </xf>
    <xf numFmtId="0" fontId="19" fillId="5" borderId="0" xfId="2" applyFont="1" applyFill="1" applyAlignment="1">
      <alignment horizontal="center" vertical="center"/>
    </xf>
    <xf numFmtId="0" fontId="19" fillId="5" borderId="29" xfId="2" applyFont="1" applyFill="1" applyBorder="1" applyAlignment="1">
      <alignment horizontal="center" vertical="center"/>
    </xf>
    <xf numFmtId="9" fontId="20" fillId="5" borderId="28" xfId="1" applyFont="1" applyFill="1" applyBorder="1" applyAlignment="1">
      <alignment horizontal="center" vertical="center"/>
    </xf>
    <xf numFmtId="9" fontId="20" fillId="5" borderId="0" xfId="1" applyFont="1" applyFill="1" applyBorder="1" applyAlignment="1">
      <alignment horizontal="center" vertical="center"/>
    </xf>
    <xf numFmtId="9" fontId="20" fillId="5" borderId="29" xfId="1" applyFont="1" applyFill="1" applyBorder="1" applyAlignment="1">
      <alignment horizontal="center" vertical="center"/>
    </xf>
    <xf numFmtId="0" fontId="26" fillId="5" borderId="34" xfId="0" applyFont="1" applyFill="1" applyBorder="1" applyAlignment="1">
      <alignment horizontal="center" vertical="center"/>
    </xf>
    <xf numFmtId="0" fontId="26" fillId="5" borderId="35" xfId="0" applyFont="1" applyFill="1" applyBorder="1" applyAlignment="1">
      <alignment horizontal="center" vertical="center"/>
    </xf>
    <xf numFmtId="0" fontId="26" fillId="5" borderId="36" xfId="0" applyFont="1" applyFill="1" applyBorder="1" applyAlignment="1">
      <alignment horizontal="center" vertical="center"/>
    </xf>
    <xf numFmtId="0" fontId="26" fillId="5" borderId="59" xfId="0" applyFont="1" applyFill="1" applyBorder="1" applyAlignment="1">
      <alignment horizontal="center" vertical="center"/>
    </xf>
    <xf numFmtId="0" fontId="26" fillId="5" borderId="0" xfId="0" applyFont="1" applyFill="1" applyAlignment="1">
      <alignment horizontal="center" vertical="center"/>
    </xf>
    <xf numFmtId="0" fontId="26" fillId="5" borderId="60" xfId="0" applyFont="1" applyFill="1" applyBorder="1" applyAlignment="1">
      <alignment horizontal="center" vertical="center"/>
    </xf>
    <xf numFmtId="0" fontId="27" fillId="5" borderId="37" xfId="0" applyFont="1" applyFill="1" applyBorder="1" applyAlignment="1">
      <alignment horizontal="center" vertical="center"/>
    </xf>
    <xf numFmtId="0" fontId="27" fillId="5" borderId="38" xfId="0" applyFont="1" applyFill="1" applyBorder="1" applyAlignment="1">
      <alignment horizontal="center" vertical="center"/>
    </xf>
    <xf numFmtId="0" fontId="27" fillId="5" borderId="39" xfId="0" applyFont="1" applyFill="1" applyBorder="1" applyAlignment="1">
      <alignment horizontal="center" vertical="center"/>
    </xf>
    <xf numFmtId="0" fontId="27" fillId="5" borderId="70" xfId="0" applyFont="1" applyFill="1" applyBorder="1" applyAlignment="1">
      <alignment horizontal="center" vertical="center"/>
    </xf>
    <xf numFmtId="0" fontId="27" fillId="5" borderId="68" xfId="0" applyFont="1" applyFill="1" applyBorder="1" applyAlignment="1">
      <alignment horizontal="center" vertical="center"/>
    </xf>
    <xf numFmtId="0" fontId="27" fillId="5" borderId="7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4"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4"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3" xfId="0" applyFont="1" applyFill="1" applyBorder="1" applyAlignment="1">
      <alignment horizontal="center" vertical="center"/>
    </xf>
    <xf numFmtId="0" fontId="4" fillId="5" borderId="25" xfId="2" applyFont="1" applyFill="1" applyBorder="1" applyAlignment="1">
      <alignment horizontal="center" vertical="center"/>
    </xf>
    <xf numFmtId="0" fontId="4" fillId="5" borderId="26" xfId="2" applyFont="1" applyFill="1" applyBorder="1" applyAlignment="1">
      <alignment horizontal="center" vertic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0" xfId="2" applyFont="1" applyFill="1" applyAlignment="1">
      <alignment horizontal="center" vertical="center"/>
    </xf>
    <xf numFmtId="0" fontId="4" fillId="5" borderId="29" xfId="2" applyFont="1" applyFill="1" applyBorder="1" applyAlignment="1">
      <alignment horizontal="center" vertical="center"/>
    </xf>
    <xf numFmtId="0" fontId="11" fillId="6" borderId="12" xfId="0" applyFont="1" applyFill="1" applyBorder="1" applyAlignment="1">
      <alignment horizontal="center" vertical="center"/>
    </xf>
    <xf numFmtId="0" fontId="11" fillId="6" borderId="8"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 xfId="0" applyFont="1" applyFill="1" applyBorder="1" applyAlignment="1">
      <alignment horizontal="center" vertical="center"/>
    </xf>
    <xf numFmtId="0" fontId="12" fillId="5" borderId="3"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9" fontId="11" fillId="5" borderId="4" xfId="1" applyFont="1" applyFill="1" applyBorder="1" applyAlignment="1">
      <alignment horizontal="center"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6" fillId="5" borderId="4" xfId="0" applyFont="1" applyFill="1" applyBorder="1" applyAlignment="1">
      <alignment horizontal="center" vertical="center"/>
    </xf>
    <xf numFmtId="0" fontId="7" fillId="5" borderId="4" xfId="0" applyFont="1" applyFill="1" applyBorder="1" applyAlignment="1">
      <alignment horizontal="center" vertical="center"/>
    </xf>
    <xf numFmtId="0" fontId="9" fillId="5" borderId="96" xfId="0" applyFont="1" applyFill="1" applyBorder="1" applyAlignment="1">
      <alignment horizontal="center" vertical="center"/>
    </xf>
    <xf numFmtId="0" fontId="9" fillId="5" borderId="99" xfId="0" applyFont="1" applyFill="1" applyBorder="1" applyAlignment="1">
      <alignment horizontal="center" vertical="center"/>
    </xf>
    <xf numFmtId="0" fontId="6" fillId="5" borderId="98" xfId="0" applyFont="1" applyFill="1" applyBorder="1" applyAlignment="1">
      <alignment horizontal="center" vertical="center"/>
    </xf>
    <xf numFmtId="0" fontId="11" fillId="5" borderId="8" xfId="0" applyFont="1" applyFill="1" applyBorder="1" applyAlignment="1">
      <alignment horizontal="center" vertical="center"/>
    </xf>
    <xf numFmtId="0" fontId="15" fillId="0" borderId="0" xfId="0" applyFont="1" applyAlignment="1">
      <alignment horizontal="center" vertical="center"/>
    </xf>
    <xf numFmtId="0" fontId="10" fillId="5" borderId="4"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47"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0" xfId="0" applyFont="1" applyFill="1" applyAlignment="1">
      <alignment horizontal="center" vertical="center"/>
    </xf>
    <xf numFmtId="0" fontId="10" fillId="5" borderId="48" xfId="0" applyFont="1" applyFill="1" applyBorder="1" applyAlignment="1">
      <alignment horizontal="center" vertical="center"/>
    </xf>
    <xf numFmtId="0" fontId="10" fillId="5" borderId="9" xfId="0" applyFont="1" applyFill="1" applyBorder="1" applyAlignment="1">
      <alignment horizontal="center" vertical="center"/>
    </xf>
    <xf numFmtId="0" fontId="8" fillId="5" borderId="4" xfId="0" applyFont="1" applyFill="1" applyBorder="1" applyAlignment="1">
      <alignment horizontal="center" vertical="center"/>
    </xf>
    <xf numFmtId="0" fontId="16" fillId="5" borderId="4" xfId="0" applyFont="1" applyFill="1" applyBorder="1" applyAlignment="1">
      <alignment horizontal="center" vertical="center"/>
    </xf>
  </cellXfs>
  <cellStyles count="3">
    <cellStyle name="Normal" xfId="0" builtinId="0"/>
    <cellStyle name="Normal 3" xfId="2" xr:uid="{55A9EE02-0D41-024C-94E4-5C84C6858A0A}"/>
    <cellStyle name="Per cent" xfId="1" builtinId="5"/>
  </cellStyles>
  <dxfs count="0"/>
  <tableStyles count="0" defaultTableStyle="TableStyleMedium2" defaultPivotStyle="PivotStyleLight16"/>
  <colors>
    <mruColors>
      <color rgb="FF36BC94"/>
      <color rgb="FF00A4DD"/>
      <color rgb="FF59B5E6"/>
      <color rgb="FF9779E5"/>
      <color rgb="FFCF0A91"/>
      <color rgb="FF222E47"/>
      <color rgb="FF944EF8"/>
      <color rgb="FF212E47"/>
      <color rgb="FF00C0FF"/>
      <color rgb="FF2D7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170759812083664E-3"/>
          <c:w val="1"/>
          <c:h val="0.99268292401879166"/>
        </c:manualLayout>
      </c:layout>
      <c:barChart>
        <c:barDir val="col"/>
        <c:grouping val="clustered"/>
        <c:varyColors val="0"/>
        <c:ser>
          <c:idx val="0"/>
          <c:order val="0"/>
          <c:spPr>
            <a:solidFill>
              <a:srgbClr val="CF0A91"/>
            </a:solidFill>
            <a:ln>
              <a:noFill/>
            </a:ln>
            <a:effectLst/>
          </c:spPr>
          <c:invertIfNegative val="0"/>
          <c:val>
            <c:numRef>
              <c:f>'HABIT TRACKER'!$E$31:$K$31</c:f>
              <c:numCache>
                <c:formatCode>General</c:formatCode>
                <c:ptCount val="7"/>
                <c:pt idx="0">
                  <c:v>6</c:v>
                </c:pt>
                <c:pt idx="1">
                  <c:v>7</c:v>
                </c:pt>
                <c:pt idx="2">
                  <c:v>5</c:v>
                </c:pt>
                <c:pt idx="3">
                  <c:v>7</c:v>
                </c:pt>
                <c:pt idx="4">
                  <c:v>9</c:v>
                </c:pt>
                <c:pt idx="5">
                  <c:v>4</c:v>
                </c:pt>
                <c:pt idx="6">
                  <c:v>4</c:v>
                </c:pt>
              </c:numCache>
            </c:numRef>
          </c:val>
          <c:extLst>
            <c:ext xmlns:c16="http://schemas.microsoft.com/office/drawing/2014/chart" uri="{C3380CC4-5D6E-409C-BE32-E72D297353CC}">
              <c16:uniqueId val="{00000000-4FDB-EC44-B2FE-CB476940BB0B}"/>
            </c:ext>
          </c:extLst>
        </c:ser>
        <c:dLbls>
          <c:showLegendKey val="0"/>
          <c:showVal val="0"/>
          <c:showCatName val="0"/>
          <c:showSerName val="0"/>
          <c:showPercent val="0"/>
          <c:showBubbleSize val="0"/>
        </c:dLbls>
        <c:gapWidth val="20"/>
        <c:overlap val="60"/>
        <c:axId val="931130751"/>
        <c:axId val="938501759"/>
      </c:barChart>
      <c:catAx>
        <c:axId val="931130751"/>
        <c:scaling>
          <c:orientation val="minMax"/>
        </c:scaling>
        <c:delete val="1"/>
        <c:axPos val="b"/>
        <c:majorTickMark val="none"/>
        <c:minorTickMark val="none"/>
        <c:tickLblPos val="nextTo"/>
        <c:crossAx val="938501759"/>
        <c:crosses val="autoZero"/>
        <c:auto val="1"/>
        <c:lblAlgn val="ctr"/>
        <c:lblOffset val="100"/>
        <c:noMultiLvlLbl val="0"/>
      </c:catAx>
      <c:valAx>
        <c:axId val="938501759"/>
        <c:scaling>
          <c:orientation val="minMax"/>
        </c:scaling>
        <c:delete val="1"/>
        <c:axPos val="l"/>
        <c:numFmt formatCode="General" sourceLinked="1"/>
        <c:majorTickMark val="none"/>
        <c:minorTickMark val="none"/>
        <c:tickLblPos val="nextTo"/>
        <c:crossAx val="931130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rgbClr val="00A4DD"/>
                </a:solidFill>
              </a:rPr>
              <a:t>Week 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rgbClr val="00A4DD">
                  <a:alpha val="90000"/>
                </a:srgbClr>
              </a:solidFill>
              <a:ln>
                <a:noFill/>
              </a:ln>
              <a:effectLst/>
            </c:spPr>
            <c:extLst>
              <c:ext xmlns:c16="http://schemas.microsoft.com/office/drawing/2014/chart" uri="{C3380CC4-5D6E-409C-BE32-E72D297353CC}">
                <c16:uniqueId val="{00000001-6BF9-E64F-B83D-6EEFBCB08B65}"/>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3-6BF9-E64F-B83D-6EEFBCB08B65}"/>
              </c:ext>
            </c:extLst>
          </c:dPt>
          <c:dLbls>
            <c:delete val="1"/>
          </c:dLbls>
          <c:val>
            <c:numRef>
              <c:f>'HABIT TRACKER'!$S$36:$T$36</c:f>
              <c:numCache>
                <c:formatCode>General</c:formatCode>
                <c:ptCount val="2"/>
                <c:pt idx="0">
                  <c:v>27</c:v>
                </c:pt>
                <c:pt idx="1">
                  <c:v>64</c:v>
                </c:pt>
              </c:numCache>
            </c:numRef>
          </c:val>
          <c:extLst>
            <c:ext xmlns:c16="http://schemas.microsoft.com/office/drawing/2014/chart" uri="{C3380CC4-5D6E-409C-BE32-E72D297353CC}">
              <c16:uniqueId val="{00000004-6BF9-E64F-B83D-6EEFBCB08B65}"/>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rgbClr val="36BC94"/>
                </a:solidFill>
              </a:rPr>
              <a:t>Week 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rgbClr val="36BC94">
                  <a:alpha val="90000"/>
                </a:srgbClr>
              </a:solidFill>
              <a:ln>
                <a:noFill/>
              </a:ln>
              <a:effectLst/>
            </c:spPr>
            <c:extLst>
              <c:ext xmlns:c16="http://schemas.microsoft.com/office/drawing/2014/chart" uri="{C3380CC4-5D6E-409C-BE32-E72D297353CC}">
                <c16:uniqueId val="{00000001-7154-1247-8C60-11E308D6FCDE}"/>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3-7154-1247-8C60-11E308D6FCDE}"/>
              </c:ext>
            </c:extLst>
          </c:dPt>
          <c:dLbls>
            <c:delete val="1"/>
          </c:dLbls>
          <c:val>
            <c:numRef>
              <c:f>'HABIT TRACKER'!$Z$36:$AA$36</c:f>
              <c:numCache>
                <c:formatCode>General</c:formatCode>
                <c:ptCount val="2"/>
                <c:pt idx="0">
                  <c:v>23</c:v>
                </c:pt>
                <c:pt idx="1">
                  <c:v>68</c:v>
                </c:pt>
              </c:numCache>
            </c:numRef>
          </c:val>
          <c:extLst>
            <c:ext xmlns:c16="http://schemas.microsoft.com/office/drawing/2014/chart" uri="{C3380CC4-5D6E-409C-BE32-E72D297353CC}">
              <c16:uniqueId val="{00000004-7154-1247-8C60-11E308D6FCDE}"/>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rgbClr val="FFC000"/>
                </a:solidFill>
              </a:rPr>
              <a:t>Week 5</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rgbClr val="FFC000">
                  <a:alpha val="90000"/>
                </a:srgbClr>
              </a:solidFill>
              <a:ln>
                <a:noFill/>
              </a:ln>
              <a:effectLst/>
            </c:spPr>
            <c:extLst>
              <c:ext xmlns:c16="http://schemas.microsoft.com/office/drawing/2014/chart" uri="{C3380CC4-5D6E-409C-BE32-E72D297353CC}">
                <c16:uniqueId val="{00000001-83AD-094E-9536-4860F21B56D7}"/>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3-83AD-094E-9536-4860F21B56D7}"/>
              </c:ext>
            </c:extLst>
          </c:dPt>
          <c:dLbls>
            <c:delete val="1"/>
          </c:dLbls>
          <c:val>
            <c:numRef>
              <c:f>'HABIT TRACKER'!$AG$36:$AH$36</c:f>
              <c:numCache>
                <c:formatCode>General</c:formatCode>
                <c:ptCount val="2"/>
                <c:pt idx="0">
                  <c:v>11</c:v>
                </c:pt>
                <c:pt idx="1">
                  <c:v>28</c:v>
                </c:pt>
              </c:numCache>
            </c:numRef>
          </c:val>
          <c:extLst>
            <c:ext xmlns:c16="http://schemas.microsoft.com/office/drawing/2014/chart" uri="{C3380CC4-5D6E-409C-BE32-E72D297353CC}">
              <c16:uniqueId val="{00000004-83AD-094E-9536-4860F21B56D7}"/>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chemeClr val="accent2"/>
                </a:solidFill>
              </a:rPr>
              <a:t>Monthly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chemeClr val="accent2">
                  <a:alpha val="90000"/>
                </a:schemeClr>
              </a:solidFill>
              <a:ln>
                <a:noFill/>
              </a:ln>
              <a:effectLst/>
            </c:spPr>
            <c:extLst>
              <c:ext xmlns:c16="http://schemas.microsoft.com/office/drawing/2014/chart" uri="{C3380CC4-5D6E-409C-BE32-E72D297353CC}">
                <c16:uniqueId val="{00000001-3534-C344-BAF7-872155385444}"/>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3-3534-C344-BAF7-872155385444}"/>
              </c:ext>
            </c:extLst>
          </c:dPt>
          <c:dLbls>
            <c:delete val="1"/>
          </c:dLbls>
          <c:val>
            <c:numRef>
              <c:f>'HABIT TRACKER'!$AJ$31:$AK$31</c:f>
              <c:numCache>
                <c:formatCode>General</c:formatCode>
                <c:ptCount val="2"/>
                <c:pt idx="0">
                  <c:v>124</c:v>
                </c:pt>
                <c:pt idx="1">
                  <c:v>279</c:v>
                </c:pt>
              </c:numCache>
            </c:numRef>
          </c:val>
          <c:extLst>
            <c:ext xmlns:c16="http://schemas.microsoft.com/office/drawing/2014/chart" uri="{C3380CC4-5D6E-409C-BE32-E72D297353CC}">
              <c16:uniqueId val="{00000004-3534-C344-BAF7-872155385444}"/>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166794055844388E-3"/>
          <c:w val="1"/>
          <c:h val="0.99268292401879166"/>
        </c:manualLayout>
      </c:layout>
      <c:barChart>
        <c:barDir val="col"/>
        <c:grouping val="clustered"/>
        <c:varyColors val="0"/>
        <c:ser>
          <c:idx val="0"/>
          <c:order val="0"/>
          <c:spPr>
            <a:solidFill>
              <a:srgbClr val="9779E5"/>
            </a:solidFill>
            <a:ln>
              <a:noFill/>
            </a:ln>
            <a:effectLst/>
          </c:spPr>
          <c:invertIfNegative val="0"/>
          <c:val>
            <c:numRef>
              <c:f>'HABIT TRACKER'!$L$31:$R$31</c:f>
              <c:numCache>
                <c:formatCode>General</c:formatCode>
                <c:ptCount val="7"/>
                <c:pt idx="0">
                  <c:v>2</c:v>
                </c:pt>
                <c:pt idx="1">
                  <c:v>4</c:v>
                </c:pt>
                <c:pt idx="2">
                  <c:v>2</c:v>
                </c:pt>
                <c:pt idx="3">
                  <c:v>4</c:v>
                </c:pt>
                <c:pt idx="4">
                  <c:v>2</c:v>
                </c:pt>
                <c:pt idx="5">
                  <c:v>5</c:v>
                </c:pt>
                <c:pt idx="6">
                  <c:v>2</c:v>
                </c:pt>
              </c:numCache>
            </c:numRef>
          </c:val>
          <c:extLst>
            <c:ext xmlns:c16="http://schemas.microsoft.com/office/drawing/2014/chart" uri="{C3380CC4-5D6E-409C-BE32-E72D297353CC}">
              <c16:uniqueId val="{00000000-0AC0-D34A-9972-0204F8EF7A3C}"/>
            </c:ext>
          </c:extLst>
        </c:ser>
        <c:dLbls>
          <c:showLegendKey val="0"/>
          <c:showVal val="0"/>
          <c:showCatName val="0"/>
          <c:showSerName val="0"/>
          <c:showPercent val="0"/>
          <c:showBubbleSize val="0"/>
        </c:dLbls>
        <c:gapWidth val="20"/>
        <c:overlap val="60"/>
        <c:axId val="931130751"/>
        <c:axId val="938501759"/>
      </c:barChart>
      <c:catAx>
        <c:axId val="931130751"/>
        <c:scaling>
          <c:orientation val="minMax"/>
        </c:scaling>
        <c:delete val="1"/>
        <c:axPos val="b"/>
        <c:majorTickMark val="none"/>
        <c:minorTickMark val="none"/>
        <c:tickLblPos val="nextTo"/>
        <c:crossAx val="938501759"/>
        <c:crosses val="autoZero"/>
        <c:auto val="1"/>
        <c:lblAlgn val="ctr"/>
        <c:lblOffset val="100"/>
        <c:noMultiLvlLbl val="0"/>
      </c:catAx>
      <c:valAx>
        <c:axId val="938501759"/>
        <c:scaling>
          <c:orientation val="minMax"/>
        </c:scaling>
        <c:delete val="1"/>
        <c:axPos val="l"/>
        <c:numFmt formatCode="General" sourceLinked="1"/>
        <c:majorTickMark val="none"/>
        <c:minorTickMark val="none"/>
        <c:tickLblPos val="nextTo"/>
        <c:crossAx val="931130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164054007827635E-3"/>
          <c:w val="1"/>
          <c:h val="0.99268292401879166"/>
        </c:manualLayout>
      </c:layout>
      <c:barChart>
        <c:barDir val="col"/>
        <c:grouping val="clustered"/>
        <c:varyColors val="0"/>
        <c:ser>
          <c:idx val="0"/>
          <c:order val="0"/>
          <c:spPr>
            <a:solidFill>
              <a:srgbClr val="00A4DD"/>
            </a:solidFill>
            <a:ln>
              <a:noFill/>
            </a:ln>
            <a:effectLst/>
          </c:spPr>
          <c:invertIfNegative val="0"/>
          <c:val>
            <c:numRef>
              <c:f>'HABIT TRACKER'!$S$31:$Y$31</c:f>
              <c:numCache>
                <c:formatCode>General</c:formatCode>
                <c:ptCount val="7"/>
                <c:pt idx="0">
                  <c:v>4</c:v>
                </c:pt>
                <c:pt idx="1">
                  <c:v>5</c:v>
                </c:pt>
                <c:pt idx="2">
                  <c:v>3</c:v>
                </c:pt>
                <c:pt idx="3">
                  <c:v>4</c:v>
                </c:pt>
                <c:pt idx="4">
                  <c:v>6</c:v>
                </c:pt>
                <c:pt idx="5">
                  <c:v>4</c:v>
                </c:pt>
                <c:pt idx="6">
                  <c:v>1</c:v>
                </c:pt>
              </c:numCache>
            </c:numRef>
          </c:val>
          <c:extLst>
            <c:ext xmlns:c16="http://schemas.microsoft.com/office/drawing/2014/chart" uri="{C3380CC4-5D6E-409C-BE32-E72D297353CC}">
              <c16:uniqueId val="{00000000-7F1F-5C45-A0B7-2EB5F9129A55}"/>
            </c:ext>
          </c:extLst>
        </c:ser>
        <c:dLbls>
          <c:showLegendKey val="0"/>
          <c:showVal val="0"/>
          <c:showCatName val="0"/>
          <c:showSerName val="0"/>
          <c:showPercent val="0"/>
          <c:showBubbleSize val="0"/>
        </c:dLbls>
        <c:gapWidth val="20"/>
        <c:overlap val="60"/>
        <c:axId val="931130751"/>
        <c:axId val="938501759"/>
      </c:barChart>
      <c:catAx>
        <c:axId val="931130751"/>
        <c:scaling>
          <c:orientation val="minMax"/>
        </c:scaling>
        <c:delete val="1"/>
        <c:axPos val="b"/>
        <c:majorTickMark val="none"/>
        <c:minorTickMark val="none"/>
        <c:tickLblPos val="nextTo"/>
        <c:crossAx val="938501759"/>
        <c:crosses val="autoZero"/>
        <c:auto val="1"/>
        <c:lblAlgn val="ctr"/>
        <c:lblOffset val="100"/>
        <c:noMultiLvlLbl val="0"/>
      </c:catAx>
      <c:valAx>
        <c:axId val="938501759"/>
        <c:scaling>
          <c:orientation val="minMax"/>
        </c:scaling>
        <c:delete val="1"/>
        <c:axPos val="l"/>
        <c:numFmt formatCode="General" sourceLinked="1"/>
        <c:majorTickMark val="none"/>
        <c:minorTickMark val="none"/>
        <c:tickLblPos val="nextTo"/>
        <c:crossAx val="931130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164054007827635E-3"/>
          <c:w val="1"/>
          <c:h val="0.99268292401879166"/>
        </c:manualLayout>
      </c:layout>
      <c:barChart>
        <c:barDir val="col"/>
        <c:grouping val="clustered"/>
        <c:varyColors val="0"/>
        <c:ser>
          <c:idx val="0"/>
          <c:order val="0"/>
          <c:spPr>
            <a:solidFill>
              <a:srgbClr val="36BC94"/>
            </a:solidFill>
            <a:ln>
              <a:noFill/>
            </a:ln>
            <a:effectLst/>
          </c:spPr>
          <c:invertIfNegative val="0"/>
          <c:val>
            <c:numRef>
              <c:f>'HABIT TRACKER'!$Z$31:$AF$31</c:f>
              <c:numCache>
                <c:formatCode>General</c:formatCode>
                <c:ptCount val="7"/>
                <c:pt idx="0">
                  <c:v>3</c:v>
                </c:pt>
                <c:pt idx="1">
                  <c:v>3</c:v>
                </c:pt>
                <c:pt idx="2">
                  <c:v>5</c:v>
                </c:pt>
                <c:pt idx="3">
                  <c:v>3</c:v>
                </c:pt>
                <c:pt idx="4">
                  <c:v>2</c:v>
                </c:pt>
                <c:pt idx="5">
                  <c:v>4</c:v>
                </c:pt>
                <c:pt idx="6">
                  <c:v>3</c:v>
                </c:pt>
              </c:numCache>
            </c:numRef>
          </c:val>
          <c:extLst>
            <c:ext xmlns:c16="http://schemas.microsoft.com/office/drawing/2014/chart" uri="{C3380CC4-5D6E-409C-BE32-E72D297353CC}">
              <c16:uniqueId val="{00000000-9363-0848-BBC6-E018D1B8EAF6}"/>
            </c:ext>
          </c:extLst>
        </c:ser>
        <c:dLbls>
          <c:showLegendKey val="0"/>
          <c:showVal val="0"/>
          <c:showCatName val="0"/>
          <c:showSerName val="0"/>
          <c:showPercent val="0"/>
          <c:showBubbleSize val="0"/>
        </c:dLbls>
        <c:gapWidth val="20"/>
        <c:overlap val="60"/>
        <c:axId val="931130751"/>
        <c:axId val="938501759"/>
      </c:barChart>
      <c:catAx>
        <c:axId val="931130751"/>
        <c:scaling>
          <c:orientation val="minMax"/>
        </c:scaling>
        <c:delete val="1"/>
        <c:axPos val="b"/>
        <c:majorTickMark val="none"/>
        <c:minorTickMark val="none"/>
        <c:tickLblPos val="nextTo"/>
        <c:crossAx val="938501759"/>
        <c:crosses val="autoZero"/>
        <c:auto val="1"/>
        <c:lblAlgn val="ctr"/>
        <c:lblOffset val="100"/>
        <c:noMultiLvlLbl val="0"/>
      </c:catAx>
      <c:valAx>
        <c:axId val="938501759"/>
        <c:scaling>
          <c:orientation val="minMax"/>
        </c:scaling>
        <c:delete val="1"/>
        <c:axPos val="l"/>
        <c:numFmt formatCode="General" sourceLinked="1"/>
        <c:majorTickMark val="none"/>
        <c:minorTickMark val="none"/>
        <c:tickLblPos val="nextTo"/>
        <c:crossAx val="931130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165770918593755E-3"/>
          <c:w val="1"/>
          <c:h val="0.99268292401879166"/>
        </c:manualLayout>
      </c:layout>
      <c:barChart>
        <c:barDir val="col"/>
        <c:grouping val="clustered"/>
        <c:varyColors val="0"/>
        <c:ser>
          <c:idx val="0"/>
          <c:order val="0"/>
          <c:spPr>
            <a:solidFill>
              <a:srgbClr val="FFC000"/>
            </a:solidFill>
            <a:ln>
              <a:noFill/>
            </a:ln>
            <a:effectLst/>
          </c:spPr>
          <c:invertIfNegative val="0"/>
          <c:val>
            <c:numRef>
              <c:f>'HABIT TRACKER'!$AG$31:$AI$31</c:f>
              <c:numCache>
                <c:formatCode>General</c:formatCode>
                <c:ptCount val="3"/>
                <c:pt idx="0">
                  <c:v>4</c:v>
                </c:pt>
                <c:pt idx="1">
                  <c:v>3</c:v>
                </c:pt>
                <c:pt idx="2">
                  <c:v>4</c:v>
                </c:pt>
              </c:numCache>
            </c:numRef>
          </c:val>
          <c:extLst>
            <c:ext xmlns:c16="http://schemas.microsoft.com/office/drawing/2014/chart" uri="{C3380CC4-5D6E-409C-BE32-E72D297353CC}">
              <c16:uniqueId val="{00000000-E642-4A48-920D-B4407EE00B2D}"/>
            </c:ext>
          </c:extLst>
        </c:ser>
        <c:dLbls>
          <c:showLegendKey val="0"/>
          <c:showVal val="0"/>
          <c:showCatName val="0"/>
          <c:showSerName val="0"/>
          <c:showPercent val="0"/>
          <c:showBubbleSize val="0"/>
        </c:dLbls>
        <c:gapWidth val="20"/>
        <c:overlap val="60"/>
        <c:axId val="931130751"/>
        <c:axId val="938501759"/>
      </c:barChart>
      <c:catAx>
        <c:axId val="931130751"/>
        <c:scaling>
          <c:orientation val="minMax"/>
        </c:scaling>
        <c:delete val="1"/>
        <c:axPos val="b"/>
        <c:majorTickMark val="none"/>
        <c:minorTickMark val="none"/>
        <c:tickLblPos val="nextTo"/>
        <c:crossAx val="938501759"/>
        <c:crosses val="autoZero"/>
        <c:auto val="1"/>
        <c:lblAlgn val="ctr"/>
        <c:lblOffset val="100"/>
        <c:noMultiLvlLbl val="0"/>
      </c:catAx>
      <c:valAx>
        <c:axId val="938501759"/>
        <c:scaling>
          <c:orientation val="minMax"/>
        </c:scaling>
        <c:delete val="1"/>
        <c:axPos val="l"/>
        <c:numFmt formatCode="General" sourceLinked="1"/>
        <c:majorTickMark val="none"/>
        <c:minorTickMark val="none"/>
        <c:tickLblPos val="nextTo"/>
        <c:crossAx val="931130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07079175099086E-2"/>
          <c:y val="6.5828836312307223E-2"/>
          <c:w val="0.9628953870865401"/>
          <c:h val="0.9052285493549268"/>
        </c:manualLayout>
      </c:layout>
      <c:areaChart>
        <c:grouping val="stacked"/>
        <c:varyColors val="0"/>
        <c:ser>
          <c:idx val="0"/>
          <c:order val="0"/>
          <c:spPr>
            <a:solidFill>
              <a:srgbClr val="36BC94">
                <a:alpha val="55000"/>
              </a:srgbClr>
            </a:solidFill>
            <a:ln w="34925" cmpd="sng">
              <a:solidFill>
                <a:schemeClr val="accent6"/>
              </a:solidFill>
            </a:ln>
            <a:effectLst/>
          </c:spPr>
          <c:val>
            <c:numRef>
              <c:f>'HABIT TRACKER'!$E$15:$AI$15</c:f>
              <c:numCache>
                <c:formatCode>0%</c:formatCode>
                <c:ptCount val="31"/>
                <c:pt idx="0">
                  <c:v>0.46153846153846156</c:v>
                </c:pt>
                <c:pt idx="1">
                  <c:v>0.53846153846153844</c:v>
                </c:pt>
                <c:pt idx="2">
                  <c:v>0.38461538461538464</c:v>
                </c:pt>
                <c:pt idx="3">
                  <c:v>0.53846153846153844</c:v>
                </c:pt>
                <c:pt idx="4">
                  <c:v>0.69230769230769229</c:v>
                </c:pt>
                <c:pt idx="5">
                  <c:v>0.30769230769230771</c:v>
                </c:pt>
                <c:pt idx="6">
                  <c:v>0.30769230769230771</c:v>
                </c:pt>
                <c:pt idx="7">
                  <c:v>0.15384615384615385</c:v>
                </c:pt>
                <c:pt idx="8">
                  <c:v>0.30769230769230771</c:v>
                </c:pt>
                <c:pt idx="9">
                  <c:v>0.15384615384615385</c:v>
                </c:pt>
                <c:pt idx="10">
                  <c:v>0.30769230769230771</c:v>
                </c:pt>
                <c:pt idx="11">
                  <c:v>0.15384615384615385</c:v>
                </c:pt>
                <c:pt idx="12">
                  <c:v>0.38461538461538464</c:v>
                </c:pt>
                <c:pt idx="13">
                  <c:v>0.15384615384615385</c:v>
                </c:pt>
                <c:pt idx="14">
                  <c:v>0.30769230769230771</c:v>
                </c:pt>
                <c:pt idx="15">
                  <c:v>0.38461538461538464</c:v>
                </c:pt>
                <c:pt idx="16">
                  <c:v>0.23076923076923078</c:v>
                </c:pt>
                <c:pt idx="17">
                  <c:v>0.30769230769230771</c:v>
                </c:pt>
                <c:pt idx="18">
                  <c:v>0.46153846153846156</c:v>
                </c:pt>
                <c:pt idx="19">
                  <c:v>0.30769230769230771</c:v>
                </c:pt>
                <c:pt idx="20">
                  <c:v>7.6923076923076927E-2</c:v>
                </c:pt>
                <c:pt idx="21">
                  <c:v>0.23076923076923078</c:v>
                </c:pt>
                <c:pt idx="22">
                  <c:v>0.23076923076923078</c:v>
                </c:pt>
                <c:pt idx="23">
                  <c:v>0.38461538461538464</c:v>
                </c:pt>
                <c:pt idx="24">
                  <c:v>0.23076923076923078</c:v>
                </c:pt>
                <c:pt idx="25">
                  <c:v>0.15384615384615385</c:v>
                </c:pt>
                <c:pt idx="26">
                  <c:v>0.30769230769230771</c:v>
                </c:pt>
                <c:pt idx="27">
                  <c:v>0.23076923076923078</c:v>
                </c:pt>
                <c:pt idx="28">
                  <c:v>0.30769230769230771</c:v>
                </c:pt>
                <c:pt idx="29">
                  <c:v>0.23076923076923078</c:v>
                </c:pt>
                <c:pt idx="30">
                  <c:v>0.30769230769230771</c:v>
                </c:pt>
              </c:numCache>
            </c:numRef>
          </c:val>
          <c:extLst>
            <c:ext xmlns:c16="http://schemas.microsoft.com/office/drawing/2014/chart" uri="{C3380CC4-5D6E-409C-BE32-E72D297353CC}">
              <c16:uniqueId val="{00000000-2AC4-CE42-92A0-4B18C09D6755}"/>
            </c:ext>
          </c:extLst>
        </c:ser>
        <c:ser>
          <c:idx val="1"/>
          <c:order val="1"/>
          <c:spPr>
            <a:solidFill>
              <a:schemeClr val="accent2"/>
            </a:solidFill>
            <a:ln>
              <a:noFill/>
            </a:ln>
            <a:effectLst/>
          </c:spPr>
          <c:val>
            <c:numLit>
              <c:formatCode>General</c:formatCode>
              <c:ptCount val="1"/>
              <c:pt idx="0">
                <c:v>1</c:v>
              </c:pt>
            </c:numLit>
          </c:val>
          <c:extLst>
            <c:ext xmlns:c16="http://schemas.microsoft.com/office/drawing/2014/chart" uri="{C3380CC4-5D6E-409C-BE32-E72D297353CC}">
              <c16:uniqueId val="{00000001-2AC4-CE42-92A0-4B18C09D6755}"/>
            </c:ext>
          </c:extLst>
        </c:ser>
        <c:dLbls>
          <c:showLegendKey val="0"/>
          <c:showVal val="0"/>
          <c:showCatName val="0"/>
          <c:showSerName val="0"/>
          <c:showPercent val="0"/>
          <c:showBubbleSize val="0"/>
        </c:dLbls>
        <c:axId val="856659647"/>
        <c:axId val="1079618047"/>
      </c:areaChart>
      <c:catAx>
        <c:axId val="856659647"/>
        <c:scaling>
          <c:orientation val="minMax"/>
        </c:scaling>
        <c:delete val="1"/>
        <c:axPos val="b"/>
        <c:majorTickMark val="out"/>
        <c:minorTickMark val="none"/>
        <c:tickLblPos val="nextTo"/>
        <c:crossAx val="1079618047"/>
        <c:crosses val="autoZero"/>
        <c:auto val="1"/>
        <c:lblAlgn val="ctr"/>
        <c:lblOffset val="100"/>
        <c:noMultiLvlLbl val="0"/>
      </c:catAx>
      <c:valAx>
        <c:axId val="1079618047"/>
        <c:scaling>
          <c:orientation val="minMax"/>
          <c:max val="1"/>
        </c:scaling>
        <c:delete val="0"/>
        <c:axPos val="l"/>
        <c:majorGridlines>
          <c:spPr>
            <a:ln w="9525" cap="flat" cmpd="sng" algn="ctr">
              <a:solidFill>
                <a:schemeClr val="bg1">
                  <a:alpha val="26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56659647"/>
        <c:crosses val="autoZero"/>
        <c:crossBetween val="midCat"/>
      </c:valAx>
      <c:spPr>
        <a:solidFill>
          <a:srgbClr val="212E47"/>
        </a:solid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rgbClr val="212E47"/>
    </a:solid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F0A91"/>
              </a:solidFill>
              <a:ln>
                <a:noFill/>
              </a:ln>
              <a:effectLst/>
            </c:spPr>
            <c:extLst>
              <c:ext xmlns:c16="http://schemas.microsoft.com/office/drawing/2014/chart" uri="{C3380CC4-5D6E-409C-BE32-E72D297353CC}">
                <c16:uniqueId val="{00000001-75F3-3C40-A853-BCDCA28E87F1}"/>
              </c:ext>
            </c:extLst>
          </c:dPt>
          <c:dPt>
            <c:idx val="1"/>
            <c:invertIfNegative val="0"/>
            <c:bubble3D val="0"/>
            <c:spPr>
              <a:solidFill>
                <a:srgbClr val="944EF8"/>
              </a:solidFill>
              <a:ln>
                <a:noFill/>
              </a:ln>
              <a:effectLst/>
            </c:spPr>
            <c:extLst>
              <c:ext xmlns:c16="http://schemas.microsoft.com/office/drawing/2014/chart" uri="{C3380CC4-5D6E-409C-BE32-E72D297353CC}">
                <c16:uniqueId val="{00000002-75F3-3C40-A853-BCDCA28E87F1}"/>
              </c:ext>
            </c:extLst>
          </c:dPt>
          <c:dPt>
            <c:idx val="2"/>
            <c:invertIfNegative val="0"/>
            <c:bubble3D val="0"/>
            <c:spPr>
              <a:solidFill>
                <a:srgbClr val="00A4DD"/>
              </a:solidFill>
              <a:ln>
                <a:noFill/>
              </a:ln>
              <a:effectLst/>
            </c:spPr>
            <c:extLst>
              <c:ext xmlns:c16="http://schemas.microsoft.com/office/drawing/2014/chart" uri="{C3380CC4-5D6E-409C-BE32-E72D297353CC}">
                <c16:uniqueId val="{00000003-75F3-3C40-A853-BCDCA28E87F1}"/>
              </c:ext>
            </c:extLst>
          </c:dPt>
          <c:dPt>
            <c:idx val="3"/>
            <c:invertIfNegative val="0"/>
            <c:bubble3D val="0"/>
            <c:spPr>
              <a:solidFill>
                <a:srgbClr val="36BC94"/>
              </a:solidFill>
              <a:ln>
                <a:noFill/>
              </a:ln>
              <a:effectLst/>
            </c:spPr>
            <c:extLst>
              <c:ext xmlns:c16="http://schemas.microsoft.com/office/drawing/2014/chart" uri="{C3380CC4-5D6E-409C-BE32-E72D297353CC}">
                <c16:uniqueId val="{00000004-75F3-3C40-A853-BCDCA28E87F1}"/>
              </c:ext>
            </c:extLst>
          </c:dPt>
          <c:dPt>
            <c:idx val="4"/>
            <c:invertIfNegative val="0"/>
            <c:bubble3D val="0"/>
            <c:spPr>
              <a:solidFill>
                <a:srgbClr val="FFC000"/>
              </a:solidFill>
              <a:ln>
                <a:noFill/>
              </a:ln>
              <a:effectLst/>
            </c:spPr>
            <c:extLst>
              <c:ext xmlns:c16="http://schemas.microsoft.com/office/drawing/2014/chart" uri="{C3380CC4-5D6E-409C-BE32-E72D297353CC}">
                <c16:uniqueId val="{00000005-75F3-3C40-A853-BCDCA28E87F1}"/>
              </c:ext>
            </c:extLst>
          </c:dPt>
          <c:cat>
            <c:strRef>
              <c:f>'HABIT TRACKER'!$AW$14:$AW$18</c:f>
              <c:strCache>
                <c:ptCount val="5"/>
                <c:pt idx="0">
                  <c:v>Week 1</c:v>
                </c:pt>
                <c:pt idx="1">
                  <c:v>Week 2</c:v>
                </c:pt>
                <c:pt idx="2">
                  <c:v>Week 3</c:v>
                </c:pt>
                <c:pt idx="3">
                  <c:v>Week 4</c:v>
                </c:pt>
                <c:pt idx="4">
                  <c:v>Week 5</c:v>
                </c:pt>
              </c:strCache>
            </c:strRef>
          </c:cat>
          <c:val>
            <c:numRef>
              <c:f>'HABIT TRACKER'!$AX$14:$AX$18</c:f>
              <c:numCache>
                <c:formatCode>General</c:formatCode>
                <c:ptCount val="5"/>
                <c:pt idx="0">
                  <c:v>42</c:v>
                </c:pt>
                <c:pt idx="1">
                  <c:v>21</c:v>
                </c:pt>
                <c:pt idx="2">
                  <c:v>27</c:v>
                </c:pt>
                <c:pt idx="3">
                  <c:v>23</c:v>
                </c:pt>
                <c:pt idx="4">
                  <c:v>11</c:v>
                </c:pt>
              </c:numCache>
            </c:numRef>
          </c:val>
          <c:extLst>
            <c:ext xmlns:c16="http://schemas.microsoft.com/office/drawing/2014/chart" uri="{C3380CC4-5D6E-409C-BE32-E72D297353CC}">
              <c16:uniqueId val="{00000000-75F3-3C40-A853-BCDCA28E87F1}"/>
            </c:ext>
          </c:extLst>
        </c:ser>
        <c:dLbls>
          <c:showLegendKey val="0"/>
          <c:showVal val="0"/>
          <c:showCatName val="0"/>
          <c:showSerName val="0"/>
          <c:showPercent val="0"/>
          <c:showBubbleSize val="0"/>
        </c:dLbls>
        <c:gapWidth val="28"/>
        <c:overlap val="-99"/>
        <c:axId val="1965891007"/>
        <c:axId val="1965898175"/>
      </c:barChart>
      <c:catAx>
        <c:axId val="1965891007"/>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65898175"/>
        <c:crosses val="autoZero"/>
        <c:auto val="1"/>
        <c:lblAlgn val="ctr"/>
        <c:lblOffset val="100"/>
        <c:noMultiLvlLbl val="0"/>
      </c:catAx>
      <c:valAx>
        <c:axId val="1965898175"/>
        <c:scaling>
          <c:orientation val="minMax"/>
        </c:scaling>
        <c:delete val="0"/>
        <c:axPos val="l"/>
        <c:majorGridlines>
          <c:spPr>
            <a:ln w="9525" cap="flat" cmpd="sng" algn="ctr">
              <a:solidFill>
                <a:schemeClr val="tx1">
                  <a:lumMod val="65000"/>
                  <a:lumOff val="3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6589100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rgbClr val="CF0A91"/>
                </a:solidFill>
              </a:rPr>
              <a:t>Week 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rgbClr val="CF0A91">
                  <a:alpha val="90415"/>
                </a:srgbClr>
              </a:solidFill>
              <a:ln>
                <a:noFill/>
              </a:ln>
              <a:effectLst/>
            </c:spPr>
            <c:extLst>
              <c:ext xmlns:c16="http://schemas.microsoft.com/office/drawing/2014/chart" uri="{C3380CC4-5D6E-409C-BE32-E72D297353CC}">
                <c16:uniqueId val="{00000001-637F-D241-BC12-EBAB1BFC3784}"/>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9-637F-D241-BC12-EBAB1BFC3784}"/>
              </c:ext>
            </c:extLst>
          </c:dPt>
          <c:dLbls>
            <c:delete val="1"/>
          </c:dLbls>
          <c:val>
            <c:numRef>
              <c:f>'HABIT TRACKER'!$E$36:$F$36</c:f>
              <c:numCache>
                <c:formatCode>General</c:formatCode>
                <c:ptCount val="2"/>
                <c:pt idx="0">
                  <c:v>42</c:v>
                </c:pt>
                <c:pt idx="1">
                  <c:v>49</c:v>
                </c:pt>
              </c:numCache>
            </c:numRef>
          </c:val>
          <c:extLst>
            <c:ext xmlns:c16="http://schemas.microsoft.com/office/drawing/2014/chart" uri="{C3380CC4-5D6E-409C-BE32-E72D297353CC}">
              <c16:uniqueId val="{00000000-637F-D241-BC12-EBAB1BFC3784}"/>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GB">
                <a:solidFill>
                  <a:srgbClr val="9779E5"/>
                </a:solidFill>
              </a:rPr>
              <a:t>Week 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doughnutChart>
        <c:varyColors val="1"/>
        <c:ser>
          <c:idx val="0"/>
          <c:order val="0"/>
          <c:explosion val="1"/>
          <c:dPt>
            <c:idx val="0"/>
            <c:bubble3D val="0"/>
            <c:spPr>
              <a:solidFill>
                <a:srgbClr val="9779E5">
                  <a:alpha val="90000"/>
                </a:srgbClr>
              </a:solidFill>
              <a:ln>
                <a:noFill/>
              </a:ln>
              <a:effectLst/>
            </c:spPr>
            <c:extLst>
              <c:ext xmlns:c16="http://schemas.microsoft.com/office/drawing/2014/chart" uri="{C3380CC4-5D6E-409C-BE32-E72D297353CC}">
                <c16:uniqueId val="{00000001-FB79-B941-B02D-3D259A29D434}"/>
              </c:ext>
            </c:extLst>
          </c:dPt>
          <c:dPt>
            <c:idx val="1"/>
            <c:bubble3D val="0"/>
            <c:spPr>
              <a:solidFill>
                <a:schemeClr val="bg1">
                  <a:alpha val="90000"/>
                </a:schemeClr>
              </a:solidFill>
              <a:ln>
                <a:noFill/>
              </a:ln>
              <a:effectLst/>
            </c:spPr>
            <c:extLst>
              <c:ext xmlns:c16="http://schemas.microsoft.com/office/drawing/2014/chart" uri="{C3380CC4-5D6E-409C-BE32-E72D297353CC}">
                <c16:uniqueId val="{00000003-FB79-B941-B02D-3D259A29D434}"/>
              </c:ext>
            </c:extLst>
          </c:dPt>
          <c:dLbls>
            <c:delete val="1"/>
          </c:dLbls>
          <c:val>
            <c:numRef>
              <c:f>'HABIT TRACKER'!$L$36:$M$36</c:f>
              <c:numCache>
                <c:formatCode>General</c:formatCode>
                <c:ptCount val="2"/>
                <c:pt idx="0">
                  <c:v>21</c:v>
                </c:pt>
                <c:pt idx="1">
                  <c:v>70</c:v>
                </c:pt>
              </c:numCache>
            </c:numRef>
          </c:val>
          <c:extLst>
            <c:ext xmlns:c16="http://schemas.microsoft.com/office/drawing/2014/chart" uri="{C3380CC4-5D6E-409C-BE32-E72D297353CC}">
              <c16:uniqueId val="{00000004-FB79-B941-B02D-3D259A29D434}"/>
            </c:ext>
          </c:extLst>
        </c:ser>
        <c:dLbls>
          <c:showLegendKey val="0"/>
          <c:showVal val="0"/>
          <c:showCatName val="0"/>
          <c:showSerName val="0"/>
          <c:showPercent val="1"/>
          <c:showBubbleSize val="0"/>
          <c:showLeaderLines val="1"/>
        </c:dLbls>
        <c:firstSliceAng val="90"/>
        <c:holeSize val="3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404989</xdr:colOff>
      <xdr:row>0</xdr:row>
      <xdr:rowOff>163337</xdr:rowOff>
    </xdr:from>
    <xdr:to>
      <xdr:col>12</xdr:col>
      <xdr:colOff>406400</xdr:colOff>
      <xdr:row>19</xdr:row>
      <xdr:rowOff>2523</xdr:rowOff>
    </xdr:to>
    <xdr:pic>
      <xdr:nvPicPr>
        <xdr:cNvPr id="3" name="Picture 2">
          <a:extLst>
            <a:ext uri="{FF2B5EF4-FFF2-40B4-BE49-F238E27FC236}">
              <a16:creationId xmlns:a16="http://schemas.microsoft.com/office/drawing/2014/main" id="{6CCBC06F-043C-0011-1E7E-FEC76625ECA0}"/>
            </a:ext>
          </a:extLst>
        </xdr:cNvPr>
        <xdr:cNvPicPr>
          <a:picLocks noChangeAspect="1"/>
        </xdr:cNvPicPr>
      </xdr:nvPicPr>
      <xdr:blipFill>
        <a:blip xmlns:r="http://schemas.openxmlformats.org/officeDocument/2006/relationships" r:embed="rId1"/>
        <a:stretch>
          <a:fillRect/>
        </a:stretch>
      </xdr:blipFill>
      <xdr:spPr>
        <a:xfrm>
          <a:off x="10387189" y="163337"/>
          <a:ext cx="5779911" cy="374636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8465</xdr:colOff>
      <xdr:row>20</xdr:row>
      <xdr:rowOff>196319</xdr:rowOff>
    </xdr:from>
    <xdr:to>
      <xdr:col>11</xdr:col>
      <xdr:colOff>3214</xdr:colOff>
      <xdr:row>28</xdr:row>
      <xdr:rowOff>186267</xdr:rowOff>
    </xdr:to>
    <xdr:graphicFrame macro="">
      <xdr:nvGraphicFramePr>
        <xdr:cNvPr id="6" name="Chart 5">
          <a:extLst>
            <a:ext uri="{FF2B5EF4-FFF2-40B4-BE49-F238E27FC236}">
              <a16:creationId xmlns:a16="http://schemas.microsoft.com/office/drawing/2014/main" id="{BC5C5411-6088-799E-0BD7-37D3307312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7129</xdr:colOff>
      <xdr:row>20</xdr:row>
      <xdr:rowOff>198075</xdr:rowOff>
    </xdr:from>
    <xdr:to>
      <xdr:col>18</xdr:col>
      <xdr:colOff>1855</xdr:colOff>
      <xdr:row>28</xdr:row>
      <xdr:rowOff>194955</xdr:rowOff>
    </xdr:to>
    <xdr:graphicFrame macro="">
      <xdr:nvGraphicFramePr>
        <xdr:cNvPr id="7" name="Chart 6">
          <a:extLst>
            <a:ext uri="{FF2B5EF4-FFF2-40B4-BE49-F238E27FC236}">
              <a16:creationId xmlns:a16="http://schemas.microsoft.com/office/drawing/2014/main" id="{F0D3E42F-A68A-5A4B-A2B1-87C9750D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11758</xdr:colOff>
      <xdr:row>20</xdr:row>
      <xdr:rowOff>199906</xdr:rowOff>
    </xdr:from>
    <xdr:to>
      <xdr:col>25</xdr:col>
      <xdr:colOff>6485</xdr:colOff>
      <xdr:row>28</xdr:row>
      <xdr:rowOff>196786</xdr:rowOff>
    </xdr:to>
    <xdr:graphicFrame macro="">
      <xdr:nvGraphicFramePr>
        <xdr:cNvPr id="9" name="Chart 8">
          <a:extLst>
            <a:ext uri="{FF2B5EF4-FFF2-40B4-BE49-F238E27FC236}">
              <a16:creationId xmlns:a16="http://schemas.microsoft.com/office/drawing/2014/main" id="{6B8E2214-C72D-DF43-BAE0-96D1164C3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11435</xdr:colOff>
      <xdr:row>21</xdr:row>
      <xdr:rowOff>0</xdr:rowOff>
    </xdr:from>
    <xdr:to>
      <xdr:col>32</xdr:col>
      <xdr:colOff>6162</xdr:colOff>
      <xdr:row>28</xdr:row>
      <xdr:rowOff>200080</xdr:rowOff>
    </xdr:to>
    <xdr:graphicFrame macro="">
      <xdr:nvGraphicFramePr>
        <xdr:cNvPr id="10" name="Chart 9">
          <a:extLst>
            <a:ext uri="{FF2B5EF4-FFF2-40B4-BE49-F238E27FC236}">
              <a16:creationId xmlns:a16="http://schemas.microsoft.com/office/drawing/2014/main" id="{877EED5A-DBB6-FE45-AD8E-AC9DAF6E2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9707</xdr:colOff>
      <xdr:row>21</xdr:row>
      <xdr:rowOff>6978</xdr:rowOff>
    </xdr:from>
    <xdr:to>
      <xdr:col>34</xdr:col>
      <xdr:colOff>391043</xdr:colOff>
      <xdr:row>28</xdr:row>
      <xdr:rowOff>195386</xdr:rowOff>
    </xdr:to>
    <xdr:graphicFrame macro="">
      <xdr:nvGraphicFramePr>
        <xdr:cNvPr id="14" name="Chart 13">
          <a:extLst>
            <a:ext uri="{FF2B5EF4-FFF2-40B4-BE49-F238E27FC236}">
              <a16:creationId xmlns:a16="http://schemas.microsoft.com/office/drawing/2014/main" id="{35AC5946-E9B8-4F4A-A938-5D18AF5C9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5496</xdr:colOff>
      <xdr:row>2</xdr:row>
      <xdr:rowOff>0</xdr:rowOff>
    </xdr:from>
    <xdr:to>
      <xdr:col>35</xdr:col>
      <xdr:colOff>191</xdr:colOff>
      <xdr:row>13</xdr:row>
      <xdr:rowOff>187614</xdr:rowOff>
    </xdr:to>
    <xdr:graphicFrame macro="">
      <xdr:nvGraphicFramePr>
        <xdr:cNvPr id="15" name="Chart 14">
          <a:extLst>
            <a:ext uri="{FF2B5EF4-FFF2-40B4-BE49-F238E27FC236}">
              <a16:creationId xmlns:a16="http://schemas.microsoft.com/office/drawing/2014/main" id="{3F836626-47AD-F84A-C885-82EF22229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6458</xdr:colOff>
      <xdr:row>3</xdr:row>
      <xdr:rowOff>10763</xdr:rowOff>
    </xdr:from>
    <xdr:to>
      <xdr:col>46</xdr:col>
      <xdr:colOff>817966</xdr:colOff>
      <xdr:row>14</xdr:row>
      <xdr:rowOff>172203</xdr:rowOff>
    </xdr:to>
    <xdr:graphicFrame macro="">
      <xdr:nvGraphicFramePr>
        <xdr:cNvPr id="8" name="Chart 7">
          <a:extLst>
            <a:ext uri="{FF2B5EF4-FFF2-40B4-BE49-F238E27FC236}">
              <a16:creationId xmlns:a16="http://schemas.microsoft.com/office/drawing/2014/main" id="{6FE433DD-E892-9C08-8088-7A6EA49240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37</xdr:col>
      <xdr:colOff>84235</xdr:colOff>
      <xdr:row>39</xdr:row>
      <xdr:rowOff>96638</xdr:rowOff>
    </xdr:from>
    <xdr:to>
      <xdr:col>43</xdr:col>
      <xdr:colOff>330590</xdr:colOff>
      <xdr:row>50</xdr:row>
      <xdr:rowOff>78820</xdr:rowOff>
    </xdr:to>
    <xdr:graphicFrame macro="">
      <xdr:nvGraphicFramePr>
        <xdr:cNvPr id="12" name="Chart 11">
          <a:extLst>
            <a:ext uri="{FF2B5EF4-FFF2-40B4-BE49-F238E27FC236}">
              <a16:creationId xmlns:a16="http://schemas.microsoft.com/office/drawing/2014/main" id="{461DFF7D-A436-3353-AFC4-8E6420D9F8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42</xdr:col>
      <xdr:colOff>176624</xdr:colOff>
      <xdr:row>39</xdr:row>
      <xdr:rowOff>91807</xdr:rowOff>
    </xdr:from>
    <xdr:to>
      <xdr:col>47</xdr:col>
      <xdr:colOff>51602</xdr:colOff>
      <xdr:row>50</xdr:row>
      <xdr:rowOff>76468</xdr:rowOff>
    </xdr:to>
    <xdr:graphicFrame macro="">
      <xdr:nvGraphicFramePr>
        <xdr:cNvPr id="13" name="Chart 12">
          <a:extLst>
            <a:ext uri="{FF2B5EF4-FFF2-40B4-BE49-F238E27FC236}">
              <a16:creationId xmlns:a16="http://schemas.microsoft.com/office/drawing/2014/main" id="{C480E627-AAED-D747-987E-A23E13749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37</xdr:col>
      <xdr:colOff>75163</xdr:colOff>
      <xdr:row>49</xdr:row>
      <xdr:rowOff>170689</xdr:rowOff>
    </xdr:from>
    <xdr:to>
      <xdr:col>43</xdr:col>
      <xdr:colOff>321518</xdr:colOff>
      <xdr:row>61</xdr:row>
      <xdr:rowOff>93437</xdr:rowOff>
    </xdr:to>
    <xdr:graphicFrame macro="">
      <xdr:nvGraphicFramePr>
        <xdr:cNvPr id="16" name="Chart 15">
          <a:extLst>
            <a:ext uri="{FF2B5EF4-FFF2-40B4-BE49-F238E27FC236}">
              <a16:creationId xmlns:a16="http://schemas.microsoft.com/office/drawing/2014/main" id="{AA610F89-8FFB-4347-BD8D-65756C79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42</xdr:col>
      <xdr:colOff>176623</xdr:colOff>
      <xdr:row>49</xdr:row>
      <xdr:rowOff>169244</xdr:rowOff>
    </xdr:from>
    <xdr:to>
      <xdr:col>47</xdr:col>
      <xdr:colOff>51601</xdr:colOff>
      <xdr:row>61</xdr:row>
      <xdr:rowOff>91992</xdr:rowOff>
    </xdr:to>
    <xdr:graphicFrame macro="">
      <xdr:nvGraphicFramePr>
        <xdr:cNvPr id="17" name="Chart 16">
          <a:extLst>
            <a:ext uri="{FF2B5EF4-FFF2-40B4-BE49-F238E27FC236}">
              <a16:creationId xmlns:a16="http://schemas.microsoft.com/office/drawing/2014/main" id="{DB56EA73-C7D8-C941-B126-279E54E05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37</xdr:col>
      <xdr:colOff>75162</xdr:colOff>
      <xdr:row>60</xdr:row>
      <xdr:rowOff>170690</xdr:rowOff>
    </xdr:from>
    <xdr:to>
      <xdr:col>43</xdr:col>
      <xdr:colOff>321517</xdr:colOff>
      <xdr:row>72</xdr:row>
      <xdr:rowOff>93438</xdr:rowOff>
    </xdr:to>
    <xdr:graphicFrame macro="">
      <xdr:nvGraphicFramePr>
        <xdr:cNvPr id="18" name="Chart 17">
          <a:extLst>
            <a:ext uri="{FF2B5EF4-FFF2-40B4-BE49-F238E27FC236}">
              <a16:creationId xmlns:a16="http://schemas.microsoft.com/office/drawing/2014/main" id="{23BB94FC-49A4-F741-8630-F03DFEF7E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42</xdr:col>
      <xdr:colOff>178069</xdr:colOff>
      <xdr:row>60</xdr:row>
      <xdr:rowOff>153757</xdr:rowOff>
    </xdr:from>
    <xdr:to>
      <xdr:col>47</xdr:col>
      <xdr:colOff>53047</xdr:colOff>
      <xdr:row>72</xdr:row>
      <xdr:rowOff>76505</xdr:rowOff>
    </xdr:to>
    <xdr:graphicFrame macro="">
      <xdr:nvGraphicFramePr>
        <xdr:cNvPr id="19" name="Chart 18">
          <a:extLst>
            <a:ext uri="{FF2B5EF4-FFF2-40B4-BE49-F238E27FC236}">
              <a16:creationId xmlns:a16="http://schemas.microsoft.com/office/drawing/2014/main" id="{9955A956-31D0-6545-8840-31F9C0CDE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8467</xdr:colOff>
      <xdr:row>9</xdr:row>
      <xdr:rowOff>0</xdr:rowOff>
    </xdr:from>
    <xdr:to>
      <xdr:col>3</xdr:col>
      <xdr:colOff>2574</xdr:colOff>
      <xdr:row>14</xdr:row>
      <xdr:rowOff>198968</xdr:rowOff>
    </xdr:to>
    <xdr:pic>
      <xdr:nvPicPr>
        <xdr:cNvPr id="4" name="Picture 3">
          <a:extLst>
            <a:ext uri="{FF2B5EF4-FFF2-40B4-BE49-F238E27FC236}">
              <a16:creationId xmlns:a16="http://schemas.microsoft.com/office/drawing/2014/main" id="{6F6E7C91-904E-E1CF-E5DC-160FFB5F6A4B}"/>
            </a:ext>
          </a:extLst>
        </xdr:cNvPr>
        <xdr:cNvPicPr>
          <a:picLocks noChangeAspect="1"/>
        </xdr:cNvPicPr>
      </xdr:nvPicPr>
      <xdr:blipFill>
        <a:blip xmlns:r="http://schemas.openxmlformats.org/officeDocument/2006/relationships" r:embed="rId14"/>
        <a:stretch>
          <a:fillRect/>
        </a:stretch>
      </xdr:blipFill>
      <xdr:spPr>
        <a:xfrm>
          <a:off x="325967" y="1832841"/>
          <a:ext cx="2904524" cy="122362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32F4-2455-5942-9031-D2DDA6D4FABB}">
  <dimension ref="A1:AH58"/>
  <sheetViews>
    <sheetView showGridLines="0" tabSelected="1" zoomScaleNormal="190" workbookViewId="0">
      <selection activeCell="V18" sqref="V18"/>
    </sheetView>
  </sheetViews>
  <sheetFormatPr baseColWidth="10" defaultRowHeight="16" x14ac:dyDescent="0.2"/>
  <cols>
    <col min="1" max="1" width="2.33203125" customWidth="1"/>
    <col min="2" max="2" width="2.1640625" bestFit="1" customWidth="1"/>
    <col min="3" max="3" width="113.33203125" bestFit="1" customWidth="1"/>
    <col min="4" max="4" width="2.33203125" customWidth="1"/>
  </cols>
  <sheetData>
    <row r="1" spans="1:34" ht="17" thickBot="1" x14ac:dyDescent="0.25">
      <c r="A1" s="43"/>
      <c r="B1" s="43"/>
      <c r="C1" s="43"/>
      <c r="D1" s="43"/>
      <c r="E1" s="43"/>
      <c r="N1" s="43"/>
      <c r="O1" s="43"/>
      <c r="P1" s="43"/>
      <c r="Q1" s="43"/>
      <c r="R1" s="43"/>
      <c r="S1" s="43"/>
      <c r="T1" s="43"/>
      <c r="U1" s="43"/>
      <c r="V1" s="43"/>
      <c r="W1" s="43"/>
      <c r="X1" s="43"/>
      <c r="Y1" s="43"/>
      <c r="Z1" s="43"/>
      <c r="AA1" s="43"/>
      <c r="AB1" s="43"/>
      <c r="AC1" s="43"/>
      <c r="AD1" s="43"/>
      <c r="AE1" s="43"/>
      <c r="AF1" s="43"/>
      <c r="AG1" s="43"/>
      <c r="AH1" s="43"/>
    </row>
    <row r="2" spans="1:34" ht="16" customHeight="1" x14ac:dyDescent="0.2">
      <c r="A2" s="43"/>
      <c r="B2" s="123" t="s">
        <v>39</v>
      </c>
      <c r="C2" s="124"/>
      <c r="D2" s="43"/>
      <c r="E2" s="43"/>
      <c r="N2" s="43"/>
      <c r="O2" s="43"/>
      <c r="P2" s="43"/>
      <c r="Q2" s="43"/>
      <c r="R2" s="43"/>
      <c r="S2" s="43"/>
      <c r="T2" s="43"/>
      <c r="U2" s="43"/>
      <c r="V2" s="43"/>
      <c r="W2" s="43"/>
      <c r="X2" s="43"/>
      <c r="Y2" s="43"/>
      <c r="Z2" s="43"/>
      <c r="AA2" s="43"/>
      <c r="AB2" s="43"/>
      <c r="AC2" s="43"/>
      <c r="AD2" s="43"/>
      <c r="AE2" s="43"/>
      <c r="AF2" s="43"/>
      <c r="AG2" s="43"/>
      <c r="AH2" s="43"/>
    </row>
    <row r="3" spans="1:34" ht="16" customHeight="1" thickBot="1" x14ac:dyDescent="0.25">
      <c r="A3" s="43"/>
      <c r="B3" s="125"/>
      <c r="C3" s="126"/>
      <c r="D3" s="43"/>
      <c r="E3" s="43"/>
      <c r="N3" s="43"/>
      <c r="O3" s="43"/>
      <c r="P3" s="43"/>
      <c r="Q3" s="43"/>
      <c r="R3" s="43"/>
      <c r="S3" s="43"/>
      <c r="T3" s="43"/>
      <c r="U3" s="43"/>
      <c r="V3" s="43"/>
      <c r="W3" s="43"/>
      <c r="X3" s="43"/>
      <c r="Y3" s="43"/>
      <c r="Z3" s="43"/>
      <c r="AA3" s="43"/>
      <c r="AB3" s="43"/>
      <c r="AC3" s="43"/>
      <c r="AD3" s="43"/>
      <c r="AE3" s="43"/>
      <c r="AF3" s="43"/>
      <c r="AG3" s="43"/>
      <c r="AH3" s="43"/>
    </row>
    <row r="4" spans="1:34" x14ac:dyDescent="0.2">
      <c r="A4" s="43"/>
      <c r="B4" s="127">
        <v>1</v>
      </c>
      <c r="C4" s="118" t="s">
        <v>40</v>
      </c>
      <c r="D4" s="43"/>
      <c r="E4" s="43"/>
      <c r="N4" s="43"/>
      <c r="O4" s="43"/>
      <c r="P4" s="43"/>
      <c r="Q4" s="43"/>
      <c r="R4" s="43"/>
      <c r="S4" s="43"/>
      <c r="T4" s="43"/>
      <c r="U4" s="43"/>
      <c r="V4" s="43"/>
      <c r="W4" s="43"/>
      <c r="X4" s="43"/>
      <c r="Y4" s="43"/>
      <c r="Z4" s="43"/>
      <c r="AA4" s="43"/>
      <c r="AB4" s="43"/>
      <c r="AC4" s="43"/>
      <c r="AD4" s="43"/>
      <c r="AE4" s="43"/>
      <c r="AF4" s="43"/>
      <c r="AG4" s="43"/>
      <c r="AH4" s="43"/>
    </row>
    <row r="5" spans="1:34" ht="17" thickBot="1" x14ac:dyDescent="0.25">
      <c r="A5" s="43"/>
      <c r="B5" s="128"/>
      <c r="C5" s="118"/>
      <c r="D5" s="43"/>
      <c r="E5" s="43"/>
      <c r="N5" s="43"/>
      <c r="O5" s="43"/>
      <c r="P5" s="43"/>
      <c r="Q5" s="43"/>
      <c r="R5" s="43"/>
      <c r="S5" s="43"/>
      <c r="T5" s="43"/>
      <c r="U5" s="43"/>
      <c r="V5" s="43"/>
      <c r="W5" s="43"/>
      <c r="X5" s="43"/>
      <c r="Y5" s="43"/>
      <c r="Z5" s="43"/>
      <c r="AA5" s="43"/>
      <c r="AB5" s="43"/>
      <c r="AC5" s="43"/>
      <c r="AD5" s="43"/>
      <c r="AE5" s="43"/>
      <c r="AF5" s="43"/>
      <c r="AG5" s="43"/>
      <c r="AH5" s="43"/>
    </row>
    <row r="6" spans="1:34" ht="16" customHeight="1" x14ac:dyDescent="0.2">
      <c r="A6" s="43"/>
      <c r="B6" s="119" t="s">
        <v>35</v>
      </c>
      <c r="C6" s="120"/>
      <c r="D6" s="43"/>
      <c r="E6" s="43"/>
      <c r="N6" s="43"/>
      <c r="O6" s="43"/>
      <c r="P6" s="43"/>
      <c r="Q6" s="43"/>
      <c r="R6" s="43"/>
      <c r="S6" s="43"/>
      <c r="T6" s="43"/>
      <c r="U6" s="43"/>
      <c r="V6" s="43"/>
      <c r="W6" s="43"/>
      <c r="X6" s="43"/>
      <c r="Y6" s="43"/>
      <c r="Z6" s="43"/>
      <c r="AA6" s="43"/>
      <c r="AB6" s="43"/>
      <c r="AC6" s="43"/>
      <c r="AD6" s="43"/>
      <c r="AE6" s="43"/>
      <c r="AF6" s="43"/>
      <c r="AG6" s="43"/>
      <c r="AH6" s="43"/>
    </row>
    <row r="7" spans="1:34" ht="16" customHeight="1" thickBot="1" x14ac:dyDescent="0.25">
      <c r="A7" s="43"/>
      <c r="B7" s="121"/>
      <c r="C7" s="122"/>
      <c r="D7" s="43"/>
      <c r="E7" s="43"/>
      <c r="N7" s="43"/>
      <c r="O7" s="43"/>
      <c r="P7" s="43"/>
      <c r="Q7" s="43"/>
      <c r="R7" s="43"/>
      <c r="S7" s="43"/>
      <c r="T7" s="43"/>
      <c r="U7" s="43"/>
      <c r="V7" s="43"/>
      <c r="W7" s="43"/>
      <c r="X7" s="43"/>
      <c r="Y7" s="43"/>
      <c r="Z7" s="43"/>
      <c r="AA7" s="43"/>
      <c r="AB7" s="43"/>
      <c r="AC7" s="43"/>
      <c r="AD7" s="43"/>
      <c r="AE7" s="43"/>
      <c r="AF7" s="43"/>
      <c r="AG7" s="43"/>
      <c r="AH7" s="43"/>
    </row>
    <row r="8" spans="1:34" x14ac:dyDescent="0.2">
      <c r="A8" s="43"/>
      <c r="B8" s="45">
        <v>1</v>
      </c>
      <c r="C8" s="44" t="s">
        <v>36</v>
      </c>
      <c r="D8" s="43"/>
      <c r="E8" s="43"/>
      <c r="N8" s="43"/>
      <c r="O8" s="43"/>
      <c r="P8" s="43"/>
      <c r="Q8" s="43"/>
      <c r="R8" s="43"/>
      <c r="S8" s="43"/>
      <c r="T8" s="43"/>
      <c r="U8" s="43"/>
      <c r="V8" s="43"/>
      <c r="W8" s="43"/>
      <c r="X8" s="43"/>
      <c r="Y8" s="43"/>
      <c r="Z8" s="43"/>
      <c r="AA8" s="43"/>
      <c r="AB8" s="43"/>
      <c r="AC8" s="43"/>
      <c r="AD8" s="43"/>
      <c r="AE8" s="43"/>
      <c r="AF8" s="43"/>
      <c r="AG8" s="43"/>
      <c r="AH8" s="43"/>
    </row>
    <row r="9" spans="1:34" x14ac:dyDescent="0.2">
      <c r="A9" s="43"/>
      <c r="B9" s="46">
        <v>2</v>
      </c>
      <c r="C9" s="44" t="s">
        <v>37</v>
      </c>
      <c r="D9" s="43"/>
      <c r="E9" s="43"/>
      <c r="N9" s="43"/>
      <c r="O9" s="43"/>
      <c r="P9" s="43"/>
      <c r="Q9" s="43"/>
      <c r="R9" s="43"/>
      <c r="S9" s="43"/>
      <c r="T9" s="43"/>
      <c r="U9" s="43"/>
      <c r="V9" s="43"/>
      <c r="W9" s="43"/>
      <c r="X9" s="43"/>
      <c r="Y9" s="43"/>
      <c r="Z9" s="43"/>
      <c r="AA9" s="43"/>
      <c r="AB9" s="43"/>
      <c r="AC9" s="43"/>
      <c r="AD9" s="43"/>
      <c r="AE9" s="43"/>
      <c r="AF9" s="43"/>
      <c r="AG9" s="43"/>
      <c r="AH9" s="43"/>
    </row>
    <row r="10" spans="1:34" x14ac:dyDescent="0.2">
      <c r="A10" s="43"/>
      <c r="B10" s="46">
        <v>3</v>
      </c>
      <c r="C10" s="44" t="s">
        <v>41</v>
      </c>
      <c r="D10" s="43"/>
      <c r="E10" s="43"/>
      <c r="N10" s="43"/>
      <c r="O10" s="43"/>
      <c r="P10" s="43"/>
      <c r="Q10" s="43"/>
      <c r="R10" s="43"/>
      <c r="S10" s="43"/>
      <c r="T10" s="43"/>
      <c r="U10" s="43"/>
      <c r="V10" s="43"/>
      <c r="W10" s="43"/>
      <c r="X10" s="43"/>
      <c r="Y10" s="43"/>
      <c r="Z10" s="43"/>
      <c r="AA10" s="43"/>
      <c r="AB10" s="43"/>
      <c r="AC10" s="43"/>
      <c r="AD10" s="43"/>
      <c r="AE10" s="43"/>
      <c r="AF10" s="43"/>
      <c r="AG10" s="43"/>
      <c r="AH10" s="43"/>
    </row>
    <row r="11" spans="1:34" ht="17" thickBot="1" x14ac:dyDescent="0.25">
      <c r="A11" s="43"/>
      <c r="B11" s="47">
        <v>4</v>
      </c>
      <c r="C11" s="44" t="s">
        <v>38</v>
      </c>
      <c r="D11" s="43"/>
      <c r="E11" s="43"/>
      <c r="N11" s="43"/>
      <c r="O11" s="43"/>
      <c r="P11" s="43"/>
      <c r="Q11" s="43"/>
      <c r="R11" s="43"/>
      <c r="S11" s="43"/>
      <c r="T11" s="43"/>
      <c r="U11" s="43"/>
      <c r="V11" s="43"/>
      <c r="W11" s="43"/>
      <c r="X11" s="43"/>
      <c r="Y11" s="43"/>
      <c r="Z11" s="43"/>
      <c r="AA11" s="43"/>
      <c r="AB11" s="43"/>
      <c r="AC11" s="43"/>
      <c r="AD11" s="43"/>
      <c r="AE11" s="43"/>
      <c r="AF11" s="43"/>
      <c r="AG11" s="43"/>
      <c r="AH11" s="43"/>
    </row>
    <row r="12" spans="1:34" ht="17" thickBot="1" x14ac:dyDescent="0.25">
      <c r="A12" s="43"/>
      <c r="B12" s="82"/>
      <c r="C12" s="44"/>
      <c r="D12" s="43"/>
      <c r="E12" s="43"/>
      <c r="N12" s="43"/>
      <c r="O12" s="43"/>
      <c r="P12" s="43"/>
      <c r="Q12" s="43"/>
      <c r="R12" s="43"/>
      <c r="S12" s="43"/>
      <c r="T12" s="43"/>
      <c r="U12" s="43"/>
      <c r="V12" s="43"/>
      <c r="W12" s="43"/>
      <c r="X12" s="43"/>
      <c r="Y12" s="43"/>
      <c r="Z12" s="43"/>
      <c r="AA12" s="43"/>
      <c r="AB12" s="43"/>
      <c r="AC12" s="43"/>
      <c r="AD12" s="43"/>
      <c r="AE12" s="43"/>
      <c r="AF12" s="43"/>
      <c r="AG12" s="43"/>
      <c r="AH12" s="43"/>
    </row>
    <row r="13" spans="1:34" x14ac:dyDescent="0.2">
      <c r="A13" s="43"/>
      <c r="B13" s="129"/>
      <c r="C13" s="130"/>
      <c r="D13" s="43"/>
      <c r="E13" s="43"/>
      <c r="N13" s="43"/>
      <c r="O13" s="43"/>
      <c r="P13" s="43"/>
      <c r="Q13" s="43"/>
      <c r="R13" s="43"/>
      <c r="S13" s="43"/>
      <c r="T13" s="43"/>
      <c r="U13" s="43"/>
      <c r="V13" s="43"/>
      <c r="W13" s="43"/>
      <c r="X13" s="43"/>
      <c r="Y13" s="43"/>
      <c r="Z13" s="43"/>
      <c r="AA13" s="43"/>
      <c r="AB13" s="43"/>
      <c r="AC13" s="43"/>
      <c r="AD13" s="43"/>
      <c r="AE13" s="43"/>
      <c r="AF13" s="43"/>
      <c r="AG13" s="43"/>
      <c r="AH13" s="43"/>
    </row>
    <row r="14" spans="1:34" ht="16" customHeight="1" x14ac:dyDescent="0.75">
      <c r="A14" s="83"/>
      <c r="B14" s="114" t="s">
        <v>42</v>
      </c>
      <c r="C14" s="115"/>
      <c r="D14" s="43"/>
      <c r="E14" s="43"/>
      <c r="N14" s="43"/>
      <c r="O14" s="43"/>
      <c r="P14" s="43"/>
      <c r="Q14" s="43"/>
      <c r="R14" s="43"/>
      <c r="S14" s="43"/>
      <c r="T14" s="43"/>
      <c r="U14" s="43"/>
      <c r="V14" s="43"/>
      <c r="W14" s="43"/>
      <c r="X14" s="43"/>
      <c r="Y14" s="43"/>
      <c r="Z14" s="43"/>
      <c r="AA14" s="43"/>
      <c r="AB14" s="43"/>
      <c r="AC14" s="43"/>
      <c r="AD14" s="43"/>
      <c r="AE14" s="43"/>
      <c r="AF14" s="43"/>
      <c r="AG14" s="43"/>
      <c r="AH14" s="43"/>
    </row>
    <row r="15" spans="1:34" ht="16" customHeight="1" x14ac:dyDescent="0.75">
      <c r="A15" s="83"/>
      <c r="B15" s="114"/>
      <c r="C15" s="115"/>
      <c r="D15" s="43"/>
      <c r="E15" s="43"/>
      <c r="N15" s="43"/>
      <c r="O15" s="43"/>
      <c r="P15" s="43"/>
      <c r="Q15" s="43"/>
      <c r="R15" s="43"/>
      <c r="S15" s="43"/>
      <c r="T15" s="43"/>
      <c r="U15" s="43"/>
      <c r="V15" s="43"/>
      <c r="W15" s="43"/>
      <c r="X15" s="43"/>
      <c r="Y15" s="43"/>
      <c r="Z15" s="43"/>
      <c r="AA15" s="43"/>
      <c r="AB15" s="43"/>
      <c r="AC15" s="43"/>
      <c r="AD15" s="43"/>
      <c r="AE15" s="43"/>
      <c r="AF15" s="43"/>
      <c r="AG15" s="43"/>
      <c r="AH15" s="43"/>
    </row>
    <row r="16" spans="1:34" ht="16" customHeight="1" thickBot="1" x14ac:dyDescent="0.8">
      <c r="A16" s="84"/>
      <c r="B16" s="116"/>
      <c r="C16" s="117"/>
      <c r="D16" s="43"/>
      <c r="E16" s="43"/>
      <c r="N16" s="43"/>
      <c r="O16" s="43"/>
      <c r="P16" s="43"/>
      <c r="Q16" s="43"/>
      <c r="R16" s="43"/>
      <c r="S16" s="43"/>
      <c r="T16" s="43"/>
      <c r="U16" s="43"/>
      <c r="V16" s="43"/>
      <c r="W16" s="43"/>
      <c r="X16" s="43"/>
      <c r="Y16" s="43"/>
      <c r="Z16" s="43"/>
      <c r="AA16" s="43"/>
      <c r="AB16" s="43"/>
      <c r="AC16" s="43"/>
      <c r="AD16" s="43"/>
      <c r="AE16" s="43"/>
      <c r="AF16" s="43"/>
      <c r="AG16" s="43"/>
      <c r="AH16" s="43"/>
    </row>
    <row r="17" spans="1:34" x14ac:dyDescent="0.2">
      <c r="A17" s="85"/>
      <c r="B17" s="85"/>
      <c r="C17" s="85"/>
      <c r="D17" s="43"/>
      <c r="E17" s="43"/>
      <c r="N17" s="43"/>
      <c r="O17" s="43"/>
      <c r="P17" s="43"/>
      <c r="Q17" s="43"/>
      <c r="R17" s="43"/>
      <c r="S17" s="43"/>
      <c r="T17" s="43"/>
      <c r="U17" s="43"/>
      <c r="V17" s="43"/>
      <c r="W17" s="43"/>
      <c r="X17" s="43"/>
      <c r="Y17" s="43"/>
      <c r="Z17" s="43"/>
      <c r="AA17" s="43"/>
      <c r="AB17" s="43"/>
      <c r="AC17" s="43"/>
      <c r="AD17" s="43"/>
      <c r="AE17" s="43"/>
      <c r="AF17" s="43"/>
      <c r="AG17" s="43"/>
      <c r="AH17" s="43"/>
    </row>
    <row r="18" spans="1:34" x14ac:dyDescent="0.2">
      <c r="A18" s="85"/>
      <c r="B18" s="85"/>
      <c r="C18" s="85"/>
      <c r="D18" s="43"/>
      <c r="E18" s="43"/>
      <c r="N18" s="43"/>
      <c r="O18" s="43"/>
      <c r="P18" s="43"/>
      <c r="Q18" s="43"/>
      <c r="R18" s="43"/>
      <c r="S18" s="43"/>
      <c r="T18" s="43"/>
      <c r="U18" s="43"/>
      <c r="V18" s="43"/>
      <c r="W18" s="43"/>
      <c r="X18" s="43"/>
      <c r="Y18" s="43"/>
      <c r="Z18" s="43"/>
      <c r="AA18" s="43"/>
      <c r="AB18" s="43"/>
      <c r="AC18" s="43"/>
      <c r="AD18" s="43"/>
      <c r="AE18" s="43"/>
      <c r="AF18" s="43"/>
      <c r="AG18" s="43"/>
      <c r="AH18" s="43"/>
    </row>
    <row r="19" spans="1:34" x14ac:dyDescent="0.2">
      <c r="A19" s="85"/>
      <c r="B19" s="85"/>
      <c r="C19" s="85"/>
      <c r="D19" s="43"/>
      <c r="E19" s="43"/>
      <c r="N19" s="43"/>
      <c r="O19" s="43"/>
      <c r="P19" s="43"/>
      <c r="Q19" s="43"/>
      <c r="R19" s="43"/>
      <c r="S19" s="43"/>
      <c r="T19" s="43"/>
      <c r="U19" s="43"/>
      <c r="V19" s="43"/>
      <c r="W19" s="43"/>
      <c r="X19" s="43"/>
      <c r="Y19" s="43"/>
      <c r="Z19" s="43"/>
      <c r="AA19" s="43"/>
      <c r="AB19" s="43"/>
      <c r="AC19" s="43"/>
      <c r="AD19" s="43"/>
      <c r="AE19" s="43"/>
      <c r="AF19" s="43"/>
      <c r="AG19" s="43"/>
      <c r="AH19" s="43"/>
    </row>
    <row r="20" spans="1:34" x14ac:dyDescent="0.2">
      <c r="A20" s="85"/>
      <c r="B20" s="85"/>
      <c r="C20" s="85"/>
      <c r="D20" s="43"/>
      <c r="E20" s="43"/>
      <c r="N20" s="43"/>
      <c r="O20" s="43"/>
      <c r="P20" s="43"/>
      <c r="Q20" s="43"/>
      <c r="R20" s="43"/>
      <c r="S20" s="43"/>
      <c r="T20" s="43"/>
      <c r="U20" s="43"/>
      <c r="V20" s="43"/>
      <c r="W20" s="43"/>
      <c r="X20" s="43"/>
      <c r="Y20" s="43"/>
      <c r="Z20" s="43"/>
      <c r="AA20" s="43"/>
      <c r="AB20" s="43"/>
      <c r="AC20" s="43"/>
      <c r="AD20" s="43"/>
      <c r="AE20" s="43"/>
      <c r="AF20" s="43"/>
      <c r="AG20" s="43"/>
      <c r="AH20" s="43"/>
    </row>
    <row r="21" spans="1:34" x14ac:dyDescent="0.2">
      <c r="A21" s="85"/>
      <c r="B21" s="85"/>
      <c r="C21" s="85"/>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row>
    <row r="22" spans="1:34" x14ac:dyDescent="0.2">
      <c r="A22" s="85"/>
      <c r="B22" s="85"/>
      <c r="C22" s="85"/>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row>
    <row r="23" spans="1:34" x14ac:dyDescent="0.2">
      <c r="A23" s="85"/>
      <c r="B23" s="85"/>
      <c r="C23" s="85"/>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row>
    <row r="24" spans="1:34" x14ac:dyDescent="0.2">
      <c r="A24" s="85"/>
      <c r="B24" s="85"/>
      <c r="C24" s="85"/>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row>
    <row r="25" spans="1:34" x14ac:dyDescent="0.2">
      <c r="A25" s="85"/>
      <c r="B25" s="85"/>
      <c r="C25" s="85"/>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row>
    <row r="26" spans="1:34" x14ac:dyDescent="0.2">
      <c r="A26" s="85"/>
      <c r="B26" s="85"/>
      <c r="C26" s="85"/>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row>
    <row r="27" spans="1:34" x14ac:dyDescent="0.2">
      <c r="A27" s="85"/>
      <c r="B27" s="85"/>
      <c r="C27" s="85"/>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x14ac:dyDescent="0.2">
      <c r="A28" s="85"/>
      <c r="B28" s="85"/>
      <c r="C28" s="85"/>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row>
    <row r="29" spans="1:34" x14ac:dyDescent="0.2">
      <c r="A29" s="85"/>
      <c r="B29" s="85"/>
      <c r="C29" s="8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row>
    <row r="30" spans="1:34" x14ac:dyDescent="0.2">
      <c r="A30" s="85"/>
      <c r="B30" s="85"/>
      <c r="C30" s="85"/>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row>
    <row r="31" spans="1:34" x14ac:dyDescent="0.2">
      <c r="A31" s="85"/>
      <c r="B31" s="85"/>
      <c r="C31" s="85"/>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4" x14ac:dyDescent="0.2">
      <c r="A32" s="85"/>
      <c r="B32" s="85"/>
      <c r="C32" s="85"/>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row>
    <row r="33" spans="1:34" x14ac:dyDescent="0.2">
      <c r="A33" s="85"/>
      <c r="B33" s="85"/>
      <c r="C33" s="85"/>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1:34" x14ac:dyDescent="0.2">
      <c r="A34" s="85"/>
      <c r="B34" s="85"/>
      <c r="C34" s="85"/>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row>
    <row r="35" spans="1:34" x14ac:dyDescent="0.2">
      <c r="A35" s="85"/>
      <c r="B35" s="85"/>
      <c r="C35" s="85"/>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row>
    <row r="36" spans="1:34" x14ac:dyDescent="0.2">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row>
    <row r="37" spans="1:34" x14ac:dyDescent="0.2">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row>
    <row r="38" spans="1:34" x14ac:dyDescent="0.2">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row>
    <row r="39" spans="1:34" x14ac:dyDescent="0.2">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row>
    <row r="40" spans="1:34" x14ac:dyDescent="0.2">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row>
    <row r="41" spans="1:34" x14ac:dyDescent="0.2">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row>
    <row r="42" spans="1:34" x14ac:dyDescent="0.2">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row>
    <row r="43" spans="1:34" x14ac:dyDescent="0.2">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row>
    <row r="44" spans="1:34" x14ac:dyDescent="0.2">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row>
    <row r="45" spans="1:34" x14ac:dyDescent="0.2">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row>
    <row r="46" spans="1:34" x14ac:dyDescent="0.2">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row>
    <row r="47" spans="1:34" x14ac:dyDescent="0.2">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row>
    <row r="48" spans="1:34" x14ac:dyDescent="0.2">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row>
    <row r="49" spans="1:34" x14ac:dyDescent="0.2">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row>
    <row r="50" spans="1:34" x14ac:dyDescent="0.2">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1:34" x14ac:dyDescent="0.2">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row>
    <row r="52" spans="1:34" x14ac:dyDescent="0.2">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row>
    <row r="53" spans="1:34" x14ac:dyDescent="0.2">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row>
    <row r="54" spans="1:34" x14ac:dyDescent="0.2">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row>
    <row r="55" spans="1:34" x14ac:dyDescent="0.2">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row>
    <row r="56" spans="1:34" x14ac:dyDescent="0.2">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row>
    <row r="57" spans="1:34" x14ac:dyDescent="0.2">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row>
    <row r="58" spans="1:34" x14ac:dyDescent="0.2">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row>
  </sheetData>
  <sheetProtection algorithmName="SHA-512" hashValue="hXioolv8T8BmKq9mqy0sQjiiygJtlYnMi+sHXsJ9gkwfgcyCQd4XW7O+zPOqpW8jNlZS82IVqjluFBdLUt25YQ==" saltValue="+FfSy7K+9KngwNEHukm+5g==" spinCount="100000" sheet="1" objects="1" scenarios="1" selectLockedCells="1"/>
  <mergeCells count="6">
    <mergeCell ref="B14:C16"/>
    <mergeCell ref="C4:C5"/>
    <mergeCell ref="B6:C7"/>
    <mergeCell ref="B2:C3"/>
    <mergeCell ref="B4:B5"/>
    <mergeCell ref="B13:C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56E9-4C6B-E144-8B64-8B4B1507EDEC}">
  <dimension ref="A1:BR77"/>
  <sheetViews>
    <sheetView topLeftCell="A22" zoomScale="89" zoomScaleNormal="70" workbookViewId="0">
      <selection activeCell="B5" sqref="B5:C6"/>
    </sheetView>
  </sheetViews>
  <sheetFormatPr baseColWidth="10" defaultRowHeight="16" x14ac:dyDescent="0.2"/>
  <cols>
    <col min="1" max="1" width="4.1640625" customWidth="1"/>
    <col min="2" max="2" width="27.1640625" bestFit="1" customWidth="1"/>
    <col min="3" max="3" width="11.1640625" bestFit="1" customWidth="1"/>
    <col min="4" max="4" width="4.6640625" style="2" bestFit="1" customWidth="1"/>
    <col min="5" max="6" width="5.33203125" style="2" bestFit="1" customWidth="1"/>
    <col min="7" max="7" width="6.1640625" style="2" bestFit="1" customWidth="1"/>
    <col min="8" max="8" width="5.33203125" style="2" bestFit="1" customWidth="1"/>
    <col min="9" max="9" width="5.6640625" style="2" bestFit="1" customWidth="1"/>
    <col min="10" max="19" width="5.33203125" style="2" bestFit="1" customWidth="1"/>
    <col min="20" max="22" width="5.5" style="2" bestFit="1" customWidth="1"/>
    <col min="23" max="25" width="5.33203125" style="2" bestFit="1" customWidth="1"/>
    <col min="26" max="29" width="5.5" style="2" bestFit="1" customWidth="1"/>
    <col min="30" max="32" width="5.33203125" style="2" bestFit="1" customWidth="1"/>
    <col min="33" max="35" width="5.5" style="2" bestFit="1" customWidth="1"/>
    <col min="36" max="36" width="5.1640625" bestFit="1" customWidth="1"/>
    <col min="37" max="37" width="4.6640625" bestFit="1" customWidth="1"/>
    <col min="38" max="38" width="10" customWidth="1"/>
    <col min="39" max="39" width="2.83203125" customWidth="1"/>
    <col min="41" max="41" width="8.33203125" customWidth="1"/>
    <col min="45" max="45" width="11" bestFit="1" customWidth="1"/>
    <col min="47" max="47" width="13.6640625" customWidth="1"/>
    <col min="48" max="48" width="6.1640625" customWidth="1"/>
    <col min="50" max="50" width="11" bestFit="1" customWidth="1"/>
  </cols>
  <sheetData>
    <row r="1" spans="1:70" ht="17" thickBot="1" x14ac:dyDescent="0.25">
      <c r="A1" s="3"/>
      <c r="B1" s="3"/>
      <c r="C1" s="3"/>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3"/>
      <c r="AK1" s="3"/>
      <c r="AL1" s="3"/>
      <c r="AM1" s="3"/>
      <c r="AN1" s="3"/>
      <c r="AO1" s="3"/>
      <c r="AP1" s="3"/>
      <c r="AQ1" s="3"/>
      <c r="AR1" s="3"/>
      <c r="AS1" s="3"/>
      <c r="AT1" s="3"/>
      <c r="AU1" s="3"/>
      <c r="AV1" s="3"/>
    </row>
    <row r="2" spans="1:70" ht="16" customHeight="1" thickTop="1" x14ac:dyDescent="0.2">
      <c r="A2" s="3"/>
      <c r="B2" s="196" t="s">
        <v>0</v>
      </c>
      <c r="C2" s="196"/>
      <c r="D2" s="9"/>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5"/>
      <c r="AK2" s="5"/>
      <c r="AL2" s="153" t="s">
        <v>43</v>
      </c>
      <c r="AM2" s="154"/>
      <c r="AN2" s="154"/>
      <c r="AO2" s="154"/>
      <c r="AP2" s="154"/>
      <c r="AQ2" s="154"/>
      <c r="AR2" s="154"/>
      <c r="AS2" s="154"/>
      <c r="AT2" s="154"/>
      <c r="AU2" s="155"/>
      <c r="AV2" s="5"/>
      <c r="AW2" s="8"/>
      <c r="AX2" s="8"/>
      <c r="AY2" s="8"/>
      <c r="AZ2" s="8"/>
      <c r="BA2" s="8"/>
      <c r="BB2" s="8"/>
      <c r="BC2" s="8"/>
      <c r="BD2" s="8"/>
      <c r="BE2" s="8"/>
      <c r="BF2" s="8"/>
      <c r="BQ2" t="s">
        <v>12</v>
      </c>
      <c r="BR2">
        <v>1</v>
      </c>
    </row>
    <row r="3" spans="1:70" ht="16" customHeight="1" thickBot="1" x14ac:dyDescent="0.25">
      <c r="A3" s="3"/>
      <c r="B3" s="196"/>
      <c r="C3" s="196"/>
      <c r="D3" s="9"/>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5"/>
      <c r="AK3" s="5"/>
      <c r="AL3" s="156"/>
      <c r="AM3" s="157"/>
      <c r="AN3" s="157"/>
      <c r="AO3" s="157"/>
      <c r="AP3" s="157"/>
      <c r="AQ3" s="157"/>
      <c r="AR3" s="157"/>
      <c r="AS3" s="157"/>
      <c r="AT3" s="157"/>
      <c r="AU3" s="158"/>
      <c r="AV3" s="5"/>
      <c r="AW3" s="8"/>
      <c r="AX3" s="8"/>
      <c r="AY3" s="8"/>
      <c r="AZ3" s="8"/>
      <c r="BA3" s="8"/>
      <c r="BB3" s="8"/>
      <c r="BC3" s="8"/>
      <c r="BD3" s="8"/>
      <c r="BE3" s="8"/>
      <c r="BF3" s="8"/>
      <c r="BQ3" t="s">
        <v>13</v>
      </c>
      <c r="BR3">
        <v>2</v>
      </c>
    </row>
    <row r="4" spans="1:70" ht="16" customHeight="1" thickBot="1" x14ac:dyDescent="0.25">
      <c r="A4" s="3"/>
      <c r="B4" s="197"/>
      <c r="C4" s="197"/>
      <c r="D4" s="9"/>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5"/>
      <c r="AK4" s="5"/>
      <c r="AL4" s="54"/>
      <c r="AM4" s="44"/>
      <c r="AN4" s="44"/>
      <c r="AO4" s="44"/>
      <c r="AP4" s="44"/>
      <c r="AQ4" s="44"/>
      <c r="AR4" s="44"/>
      <c r="AS4" s="44"/>
      <c r="AT4" s="44"/>
      <c r="AU4" s="55"/>
      <c r="AV4" s="5"/>
      <c r="AW4" s="8"/>
      <c r="AX4" s="8"/>
      <c r="AY4" s="8"/>
      <c r="AZ4" s="8"/>
      <c r="BA4" s="8"/>
      <c r="BB4" s="8"/>
      <c r="BC4" s="8"/>
      <c r="BD4" s="8"/>
      <c r="BE4" s="8"/>
      <c r="BF4" s="8"/>
      <c r="BQ4" t="s">
        <v>22</v>
      </c>
      <c r="BR4">
        <v>3</v>
      </c>
    </row>
    <row r="5" spans="1:70" ht="16" customHeight="1" x14ac:dyDescent="0.2">
      <c r="A5" s="3"/>
      <c r="B5" s="198" t="s">
        <v>24</v>
      </c>
      <c r="C5" s="198"/>
      <c r="D5" s="10"/>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5"/>
      <c r="AK5" s="5"/>
      <c r="AL5" s="54"/>
      <c r="AM5" s="44"/>
      <c r="AN5" s="44"/>
      <c r="AO5" s="44"/>
      <c r="AP5" s="44"/>
      <c r="AQ5" s="44"/>
      <c r="AR5" s="44"/>
      <c r="AS5" s="44"/>
      <c r="AT5" s="44"/>
      <c r="AU5" s="55"/>
      <c r="AV5" s="5"/>
      <c r="AW5" s="8"/>
      <c r="AX5" s="8"/>
      <c r="AY5" s="8"/>
      <c r="AZ5" s="8"/>
      <c r="BA5" s="8"/>
      <c r="BB5" s="8"/>
      <c r="BC5" s="8"/>
      <c r="BD5" s="8"/>
      <c r="BE5" s="8"/>
      <c r="BF5" s="8"/>
      <c r="BQ5" t="s">
        <v>23</v>
      </c>
      <c r="BR5">
        <v>4</v>
      </c>
    </row>
    <row r="6" spans="1:70" ht="16" customHeight="1" x14ac:dyDescent="0.2">
      <c r="A6" s="3"/>
      <c r="B6" s="199"/>
      <c r="C6" s="199"/>
      <c r="D6" s="10"/>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5"/>
      <c r="AK6" s="5"/>
      <c r="AL6" s="54"/>
      <c r="AM6" s="44"/>
      <c r="AN6" s="44"/>
      <c r="AO6" s="44"/>
      <c r="AP6" s="44"/>
      <c r="AQ6" s="44"/>
      <c r="AR6" s="44"/>
      <c r="AS6" s="44"/>
      <c r="AT6" s="44"/>
      <c r="AU6" s="55"/>
      <c r="AV6" s="5"/>
      <c r="AW6" s="8"/>
      <c r="AX6" s="8"/>
      <c r="AY6" s="8"/>
      <c r="AZ6" s="8"/>
      <c r="BA6" s="8"/>
      <c r="BB6" s="8"/>
      <c r="BC6" s="8"/>
      <c r="BD6" s="8"/>
      <c r="BE6" s="8"/>
      <c r="BF6" s="8"/>
      <c r="BQ6" t="s">
        <v>24</v>
      </c>
      <c r="BR6">
        <v>5</v>
      </c>
    </row>
    <row r="7" spans="1:70" x14ac:dyDescent="0.2">
      <c r="A7" s="3"/>
      <c r="B7" s="3"/>
      <c r="C7" s="7"/>
      <c r="D7" s="6"/>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5"/>
      <c r="AK7" s="5"/>
      <c r="AL7" s="54"/>
      <c r="AM7" s="44"/>
      <c r="AN7" s="44"/>
      <c r="AO7" s="44"/>
      <c r="AP7" s="44"/>
      <c r="AQ7" s="44"/>
      <c r="AR7" s="44"/>
      <c r="AS7" s="44"/>
      <c r="AT7" s="44"/>
      <c r="AU7" s="55"/>
      <c r="AV7" s="5"/>
      <c r="AW7" s="8"/>
      <c r="AX7" s="8"/>
      <c r="AY7" s="8"/>
      <c r="AZ7" s="8"/>
      <c r="BA7" s="8"/>
      <c r="BB7" s="8"/>
      <c r="BC7" s="8"/>
      <c r="BD7" s="8"/>
      <c r="BE7" s="8"/>
      <c r="BF7" s="8"/>
      <c r="BQ7" t="s">
        <v>25</v>
      </c>
      <c r="BR7">
        <v>6</v>
      </c>
    </row>
    <row r="8" spans="1:70" x14ac:dyDescent="0.2">
      <c r="A8" s="3"/>
      <c r="B8" s="3"/>
      <c r="C8" s="7"/>
      <c r="D8" s="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5"/>
      <c r="AK8" s="5"/>
      <c r="AL8" s="54"/>
      <c r="AM8" s="44"/>
      <c r="AN8" s="44"/>
      <c r="AO8" s="44"/>
      <c r="AP8" s="44"/>
      <c r="AQ8" s="44"/>
      <c r="AR8" s="44"/>
      <c r="AS8" s="44"/>
      <c r="AT8" s="44"/>
      <c r="AU8" s="55"/>
      <c r="AV8" s="5"/>
      <c r="AW8" s="8"/>
      <c r="AX8" s="8"/>
      <c r="AY8" s="8"/>
      <c r="AZ8" s="8"/>
      <c r="BA8" s="8"/>
      <c r="BB8" s="8"/>
      <c r="BC8" s="8"/>
      <c r="BD8" s="8"/>
      <c r="BE8" s="8"/>
      <c r="BF8" s="8"/>
      <c r="BQ8" t="s">
        <v>26</v>
      </c>
      <c r="BR8">
        <v>7</v>
      </c>
    </row>
    <row r="9" spans="1:70" x14ac:dyDescent="0.2">
      <c r="A9" s="3"/>
      <c r="B9" s="3"/>
      <c r="C9" s="7"/>
      <c r="D9" s="6"/>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5"/>
      <c r="AK9" s="5"/>
      <c r="AL9" s="54"/>
      <c r="AM9" s="44"/>
      <c r="AN9" s="44"/>
      <c r="AO9" s="44"/>
      <c r="AP9" s="44"/>
      <c r="AQ9" s="44"/>
      <c r="AR9" s="44"/>
      <c r="AS9" s="44"/>
      <c r="AT9" s="44"/>
      <c r="AU9" s="55"/>
      <c r="AV9" s="5"/>
      <c r="AW9" s="8"/>
      <c r="AX9" s="8"/>
      <c r="AY9" s="8"/>
      <c r="AZ9" s="8"/>
      <c r="BA9" s="8"/>
      <c r="BB9" s="8"/>
      <c r="BC9" s="8"/>
      <c r="BD9" s="8"/>
      <c r="BE9" s="8"/>
      <c r="BF9" s="8"/>
      <c r="BQ9" t="s">
        <v>27</v>
      </c>
      <c r="BR9">
        <v>8</v>
      </c>
    </row>
    <row r="10" spans="1:70" ht="16" customHeight="1" x14ac:dyDescent="0.2">
      <c r="A10" s="3"/>
      <c r="B10" s="209"/>
      <c r="C10" s="209"/>
      <c r="D10" s="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5"/>
      <c r="AK10" s="5"/>
      <c r="AL10" s="54"/>
      <c r="AM10" s="44"/>
      <c r="AN10" s="44"/>
      <c r="AO10" s="44"/>
      <c r="AP10" s="44"/>
      <c r="AQ10" s="44"/>
      <c r="AR10" s="44"/>
      <c r="AS10" s="44"/>
      <c r="AT10" s="44"/>
      <c r="AU10" s="55"/>
      <c r="AV10" s="5"/>
      <c r="AW10" s="8"/>
      <c r="AX10" s="8"/>
      <c r="AY10" s="8"/>
      <c r="AZ10" s="8"/>
      <c r="BA10" s="8"/>
      <c r="BB10" s="8"/>
      <c r="BC10" s="8"/>
      <c r="BD10" s="8"/>
      <c r="BE10" s="8"/>
      <c r="BF10" s="8"/>
      <c r="BQ10" t="s">
        <v>28</v>
      </c>
      <c r="BR10">
        <v>9</v>
      </c>
    </row>
    <row r="11" spans="1:70" ht="17" customHeight="1" x14ac:dyDescent="0.2">
      <c r="A11" s="3"/>
      <c r="B11" s="209"/>
      <c r="C11" s="209"/>
      <c r="D11" s="6"/>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5"/>
      <c r="AK11" s="5"/>
      <c r="AL11" s="54"/>
      <c r="AM11" s="44"/>
      <c r="AN11" s="44"/>
      <c r="AO11" s="44"/>
      <c r="AP11" s="44"/>
      <c r="AQ11" s="44"/>
      <c r="AR11" s="44"/>
      <c r="AS11" s="44"/>
      <c r="AT11" s="44"/>
      <c r="AU11" s="55"/>
      <c r="AV11" s="5"/>
      <c r="AW11" s="51"/>
      <c r="AX11" s="51"/>
      <c r="AY11" s="8"/>
      <c r="AZ11" s="8"/>
      <c r="BA11" s="8"/>
      <c r="BB11" s="8"/>
      <c r="BC11" s="8"/>
      <c r="BD11" s="8"/>
      <c r="BE11" s="8"/>
      <c r="BF11" s="8"/>
      <c r="BQ11" t="s">
        <v>29</v>
      </c>
      <c r="BR11">
        <v>10</v>
      </c>
    </row>
    <row r="12" spans="1:70" ht="16" customHeight="1" x14ac:dyDescent="0.2">
      <c r="A12" s="3"/>
      <c r="B12" s="209"/>
      <c r="C12" s="209"/>
      <c r="D12" s="6"/>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5"/>
      <c r="AK12" s="5"/>
      <c r="AL12" s="54"/>
      <c r="AM12" s="44"/>
      <c r="AN12" s="44"/>
      <c r="AO12" s="44"/>
      <c r="AP12" s="44"/>
      <c r="AQ12" s="44"/>
      <c r="AR12" s="44"/>
      <c r="AS12" s="44"/>
      <c r="AT12" s="44"/>
      <c r="AU12" s="55"/>
      <c r="AV12" s="5"/>
      <c r="AW12" s="51"/>
      <c r="AX12" s="78"/>
      <c r="AY12" s="8"/>
      <c r="AZ12" s="8"/>
      <c r="BA12" s="8"/>
      <c r="BB12" s="8"/>
      <c r="BC12" s="8"/>
      <c r="BD12" s="8"/>
      <c r="BE12" s="8"/>
      <c r="BF12" s="8"/>
      <c r="BQ12" t="s">
        <v>30</v>
      </c>
      <c r="BR12">
        <v>11</v>
      </c>
    </row>
    <row r="13" spans="1:70" ht="16" customHeight="1" x14ac:dyDescent="0.2">
      <c r="A13" s="3"/>
      <c r="B13" s="209"/>
      <c r="C13" s="209"/>
      <c r="D13" s="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5"/>
      <c r="AK13" s="5"/>
      <c r="AL13" s="54"/>
      <c r="AM13" s="44"/>
      <c r="AN13" s="44"/>
      <c r="AO13" s="44"/>
      <c r="AP13" s="44"/>
      <c r="AQ13" s="44"/>
      <c r="AR13" s="44"/>
      <c r="AS13" s="44"/>
      <c r="AT13" s="44"/>
      <c r="AU13" s="55"/>
      <c r="AV13" s="5"/>
      <c r="AW13" s="51"/>
      <c r="AX13" s="51"/>
      <c r="AY13" s="8"/>
      <c r="AZ13" s="8"/>
      <c r="BA13" s="8"/>
      <c r="BB13" s="8"/>
      <c r="BC13" s="8"/>
      <c r="BD13" s="8"/>
      <c r="BE13" s="8"/>
      <c r="BF13" s="8"/>
      <c r="BQ13" t="s">
        <v>31</v>
      </c>
      <c r="BR13">
        <v>12</v>
      </c>
    </row>
    <row r="14" spans="1:70" ht="16" customHeight="1" x14ac:dyDescent="0.2">
      <c r="A14" s="3"/>
      <c r="B14" s="209"/>
      <c r="C14" s="209"/>
      <c r="D14" s="6"/>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5"/>
      <c r="AK14" s="5"/>
      <c r="AL14" s="54"/>
      <c r="AM14" s="44"/>
      <c r="AN14" s="44"/>
      <c r="AO14" s="44"/>
      <c r="AP14" s="44"/>
      <c r="AQ14" s="44"/>
      <c r="AR14" s="44"/>
      <c r="AS14" s="44"/>
      <c r="AT14" s="44"/>
      <c r="AU14" s="55"/>
      <c r="AV14" s="5"/>
      <c r="AW14" s="52" t="s">
        <v>7</v>
      </c>
      <c r="AX14" s="53">
        <f>SUM(E31:K31)</f>
        <v>42</v>
      </c>
      <c r="AY14" s="8"/>
      <c r="AZ14" s="8"/>
      <c r="BA14" s="8"/>
      <c r="BB14" s="8"/>
      <c r="BC14" s="8"/>
      <c r="BD14" s="8"/>
      <c r="BE14" s="8"/>
      <c r="BF14" s="8"/>
    </row>
    <row r="15" spans="1:70" ht="16" customHeight="1" thickBot="1" x14ac:dyDescent="0.25">
      <c r="A15" s="3"/>
      <c r="B15" s="209"/>
      <c r="C15" s="209"/>
      <c r="D15" s="6"/>
      <c r="E15" s="39">
        <f>E31/E30</f>
        <v>0.46153846153846156</v>
      </c>
      <c r="F15" s="39">
        <f t="shared" ref="F15:AI15" si="0">F31/F30</f>
        <v>0.53846153846153844</v>
      </c>
      <c r="G15" s="39">
        <f t="shared" si="0"/>
        <v>0.38461538461538464</v>
      </c>
      <c r="H15" s="39">
        <f t="shared" si="0"/>
        <v>0.53846153846153844</v>
      </c>
      <c r="I15" s="39">
        <f t="shared" si="0"/>
        <v>0.69230769230769229</v>
      </c>
      <c r="J15" s="39">
        <f t="shared" si="0"/>
        <v>0.30769230769230771</v>
      </c>
      <c r="K15" s="39">
        <f t="shared" si="0"/>
        <v>0.30769230769230771</v>
      </c>
      <c r="L15" s="39">
        <f t="shared" si="0"/>
        <v>0.15384615384615385</v>
      </c>
      <c r="M15" s="39">
        <f t="shared" si="0"/>
        <v>0.30769230769230771</v>
      </c>
      <c r="N15" s="39">
        <f t="shared" si="0"/>
        <v>0.15384615384615385</v>
      </c>
      <c r="O15" s="39">
        <f t="shared" si="0"/>
        <v>0.30769230769230771</v>
      </c>
      <c r="P15" s="39">
        <f t="shared" si="0"/>
        <v>0.15384615384615385</v>
      </c>
      <c r="Q15" s="39">
        <f t="shared" si="0"/>
        <v>0.38461538461538464</v>
      </c>
      <c r="R15" s="39">
        <f t="shared" si="0"/>
        <v>0.15384615384615385</v>
      </c>
      <c r="S15" s="40">
        <f t="shared" si="0"/>
        <v>0.30769230769230771</v>
      </c>
      <c r="T15" s="39">
        <f t="shared" si="0"/>
        <v>0.38461538461538464</v>
      </c>
      <c r="U15" s="39">
        <f t="shared" si="0"/>
        <v>0.23076923076923078</v>
      </c>
      <c r="V15" s="39">
        <f t="shared" si="0"/>
        <v>0.30769230769230771</v>
      </c>
      <c r="W15" s="39">
        <f t="shared" si="0"/>
        <v>0.46153846153846156</v>
      </c>
      <c r="X15" s="39">
        <f t="shared" si="0"/>
        <v>0.30769230769230771</v>
      </c>
      <c r="Y15" s="39">
        <f t="shared" si="0"/>
        <v>7.6923076923076927E-2</v>
      </c>
      <c r="Z15" s="39">
        <f t="shared" si="0"/>
        <v>0.23076923076923078</v>
      </c>
      <c r="AA15" s="39">
        <f t="shared" si="0"/>
        <v>0.23076923076923078</v>
      </c>
      <c r="AB15" s="39">
        <f t="shared" si="0"/>
        <v>0.38461538461538464</v>
      </c>
      <c r="AC15" s="39">
        <f t="shared" si="0"/>
        <v>0.23076923076923078</v>
      </c>
      <c r="AD15" s="39">
        <f t="shared" si="0"/>
        <v>0.15384615384615385</v>
      </c>
      <c r="AE15" s="39">
        <f t="shared" si="0"/>
        <v>0.30769230769230771</v>
      </c>
      <c r="AF15" s="39">
        <f t="shared" si="0"/>
        <v>0.23076923076923078</v>
      </c>
      <c r="AG15" s="39">
        <f t="shared" si="0"/>
        <v>0.30769230769230771</v>
      </c>
      <c r="AH15" s="39">
        <f t="shared" si="0"/>
        <v>0.23076923076923078</v>
      </c>
      <c r="AI15" s="39">
        <f t="shared" si="0"/>
        <v>0.30769230769230771</v>
      </c>
      <c r="AJ15" s="5"/>
      <c r="AK15" s="5"/>
      <c r="AL15" s="56"/>
      <c r="AM15" s="57"/>
      <c r="AN15" s="57"/>
      <c r="AO15" s="57"/>
      <c r="AP15" s="57"/>
      <c r="AQ15" s="57"/>
      <c r="AR15" s="57"/>
      <c r="AS15" s="57"/>
      <c r="AT15" s="57"/>
      <c r="AU15" s="58"/>
      <c r="AV15" s="5"/>
      <c r="AW15" s="52" t="s">
        <v>8</v>
      </c>
      <c r="AX15" s="53">
        <f>SUM(L31:R31)</f>
        <v>21</v>
      </c>
      <c r="AY15" s="8"/>
      <c r="AZ15" s="8"/>
      <c r="BA15" s="8"/>
      <c r="BB15" s="8"/>
      <c r="BC15" s="8"/>
      <c r="BD15" s="8"/>
      <c r="BE15" s="8"/>
      <c r="BF15" s="8"/>
    </row>
    <row r="16" spans="1:70" ht="17" thickTop="1" x14ac:dyDescent="0.2">
      <c r="A16" s="3"/>
      <c r="B16" s="3"/>
      <c r="C16" s="11"/>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5"/>
      <c r="AK16" s="5"/>
      <c r="AL16" s="6"/>
      <c r="AM16" s="6"/>
      <c r="AN16" s="6"/>
      <c r="AO16" s="6"/>
      <c r="AP16" s="6"/>
      <c r="AQ16" s="6"/>
      <c r="AR16" s="6"/>
      <c r="AS16" s="6"/>
      <c r="AT16" s="6"/>
      <c r="AU16" s="6"/>
      <c r="AV16" s="6"/>
      <c r="AW16" s="52" t="s">
        <v>9</v>
      </c>
      <c r="AX16" s="53">
        <f>SUM(S31:Y31)</f>
        <v>27</v>
      </c>
      <c r="AY16" s="1"/>
      <c r="AZ16" s="1"/>
      <c r="BA16" s="1"/>
      <c r="BB16" s="1"/>
      <c r="BC16" s="1"/>
      <c r="BD16" s="1"/>
      <c r="BE16" s="1"/>
      <c r="BF16" s="1"/>
    </row>
    <row r="17" spans="1:58" ht="17" thickBot="1" x14ac:dyDescent="0.25">
      <c r="A17" s="3"/>
      <c r="B17" s="3"/>
      <c r="C17" s="7"/>
      <c r="D17" s="6"/>
      <c r="E17" s="6"/>
      <c r="F17" s="6"/>
      <c r="G17" s="6"/>
      <c r="H17" s="6"/>
      <c r="I17" s="6"/>
      <c r="J17" s="6"/>
      <c r="K17" s="6"/>
      <c r="L17" s="6"/>
      <c r="M17" s="6"/>
      <c r="N17" s="13"/>
      <c r="O17" s="6"/>
      <c r="P17" s="6"/>
      <c r="Q17" s="6"/>
      <c r="R17" s="6"/>
      <c r="S17" s="6"/>
      <c r="T17" s="6"/>
      <c r="U17" s="6"/>
      <c r="V17" s="6"/>
      <c r="W17" s="6"/>
      <c r="X17" s="6"/>
      <c r="Y17" s="6"/>
      <c r="Z17" s="6"/>
      <c r="AA17" s="6"/>
      <c r="AB17" s="6"/>
      <c r="AC17" s="6"/>
      <c r="AD17" s="6"/>
      <c r="AE17" s="6"/>
      <c r="AF17" s="6"/>
      <c r="AG17" s="6"/>
      <c r="AH17" s="6"/>
      <c r="AI17" s="6"/>
      <c r="AJ17" s="5"/>
      <c r="AK17" s="5"/>
      <c r="AL17" s="6"/>
      <c r="AM17" s="6"/>
      <c r="AN17" s="6"/>
      <c r="AO17" s="6"/>
      <c r="AP17" s="6"/>
      <c r="AQ17" s="6"/>
      <c r="AR17" s="6"/>
      <c r="AS17" s="6"/>
      <c r="AT17" s="6"/>
      <c r="AU17" s="6"/>
      <c r="AV17" s="6"/>
      <c r="AW17" s="52" t="s">
        <v>10</v>
      </c>
      <c r="AX17" s="53">
        <f>SUM(Z31:AF31)</f>
        <v>23</v>
      </c>
      <c r="AY17" s="1"/>
      <c r="AZ17" s="1"/>
      <c r="BA17" s="1"/>
      <c r="BB17" s="1"/>
      <c r="BC17" s="1"/>
      <c r="BD17" s="1"/>
      <c r="BE17" s="1"/>
      <c r="BF17" s="1"/>
    </row>
    <row r="18" spans="1:58" ht="16" customHeight="1" x14ac:dyDescent="0.2">
      <c r="A18" s="3"/>
      <c r="B18" s="183" t="s">
        <v>14</v>
      </c>
      <c r="C18" s="183"/>
      <c r="D18" s="183"/>
      <c r="E18" s="217" t="s">
        <v>7</v>
      </c>
      <c r="F18" s="217"/>
      <c r="G18" s="217"/>
      <c r="H18" s="217"/>
      <c r="I18" s="217"/>
      <c r="J18" s="217"/>
      <c r="K18" s="217"/>
      <c r="L18" s="218" t="s">
        <v>8</v>
      </c>
      <c r="M18" s="218"/>
      <c r="N18" s="218"/>
      <c r="O18" s="218"/>
      <c r="P18" s="218"/>
      <c r="Q18" s="218"/>
      <c r="R18" s="218"/>
      <c r="S18" s="204" t="s">
        <v>9</v>
      </c>
      <c r="T18" s="204"/>
      <c r="U18" s="204"/>
      <c r="V18" s="204"/>
      <c r="W18" s="204"/>
      <c r="X18" s="204"/>
      <c r="Y18" s="204"/>
      <c r="Z18" s="201" t="s">
        <v>10</v>
      </c>
      <c r="AA18" s="202"/>
      <c r="AB18" s="202"/>
      <c r="AC18" s="202"/>
      <c r="AD18" s="202"/>
      <c r="AE18" s="202"/>
      <c r="AF18" s="202"/>
      <c r="AG18" s="203" t="s">
        <v>11</v>
      </c>
      <c r="AH18" s="203"/>
      <c r="AI18" s="203"/>
      <c r="AJ18" s="5"/>
      <c r="AK18" s="5"/>
      <c r="AL18" s="165" t="s">
        <v>34</v>
      </c>
      <c r="AM18" s="166"/>
      <c r="AN18" s="166"/>
      <c r="AO18" s="166"/>
      <c r="AP18" s="166"/>
      <c r="AQ18" s="166"/>
      <c r="AR18" s="166"/>
      <c r="AS18" s="166"/>
      <c r="AT18" s="166"/>
      <c r="AU18" s="167"/>
      <c r="AV18" s="6"/>
      <c r="AW18" s="52" t="s">
        <v>11</v>
      </c>
      <c r="AX18" s="53">
        <f>SUM(AG31:AI31)</f>
        <v>11</v>
      </c>
      <c r="AY18" s="1"/>
      <c r="AZ18" s="1"/>
      <c r="BA18" s="1"/>
      <c r="BB18" s="1"/>
      <c r="BC18" s="1"/>
      <c r="BD18" s="1"/>
      <c r="BE18" s="1"/>
      <c r="BF18" s="1"/>
    </row>
    <row r="19" spans="1:58" ht="16" customHeight="1" thickBot="1" x14ac:dyDescent="0.25">
      <c r="A19" s="3"/>
      <c r="B19" s="183"/>
      <c r="C19" s="183"/>
      <c r="D19" s="183"/>
      <c r="E19" s="217"/>
      <c r="F19" s="217"/>
      <c r="G19" s="217"/>
      <c r="H19" s="217"/>
      <c r="I19" s="217"/>
      <c r="J19" s="217"/>
      <c r="K19" s="217"/>
      <c r="L19" s="218"/>
      <c r="M19" s="218"/>
      <c r="N19" s="218"/>
      <c r="O19" s="218"/>
      <c r="P19" s="218"/>
      <c r="Q19" s="218"/>
      <c r="R19" s="218"/>
      <c r="S19" s="204"/>
      <c r="T19" s="204"/>
      <c r="U19" s="204"/>
      <c r="V19" s="204"/>
      <c r="W19" s="204"/>
      <c r="X19" s="204"/>
      <c r="Y19" s="204"/>
      <c r="Z19" s="201"/>
      <c r="AA19" s="202"/>
      <c r="AB19" s="202"/>
      <c r="AC19" s="202"/>
      <c r="AD19" s="202"/>
      <c r="AE19" s="202"/>
      <c r="AF19" s="202"/>
      <c r="AG19" s="203"/>
      <c r="AH19" s="203"/>
      <c r="AI19" s="203"/>
      <c r="AJ19" s="5"/>
      <c r="AK19" s="5"/>
      <c r="AL19" s="168"/>
      <c r="AM19" s="169"/>
      <c r="AN19" s="169"/>
      <c r="AO19" s="169"/>
      <c r="AP19" s="169"/>
      <c r="AQ19" s="169"/>
      <c r="AR19" s="169"/>
      <c r="AS19" s="169"/>
      <c r="AT19" s="169"/>
      <c r="AU19" s="170"/>
      <c r="AV19" s="6"/>
      <c r="AW19" s="51"/>
      <c r="AX19" s="51"/>
      <c r="AY19" s="1"/>
      <c r="AZ19" s="1"/>
      <c r="BA19" s="1"/>
      <c r="BB19" s="1"/>
      <c r="BC19" s="1"/>
      <c r="BD19" s="1"/>
      <c r="BE19" s="1"/>
      <c r="BF19" s="1"/>
    </row>
    <row r="20" spans="1:58" ht="16" customHeight="1" thickTop="1" x14ac:dyDescent="0.2">
      <c r="A20" s="3"/>
      <c r="B20" s="183"/>
      <c r="C20" s="183"/>
      <c r="D20" s="184"/>
      <c r="E20" s="23" t="str">
        <f>E40</f>
        <v>Tue</v>
      </c>
      <c r="F20" s="23" t="str">
        <f t="shared" ref="F20:AI20" si="1">F40</f>
        <v>Wed</v>
      </c>
      <c r="G20" s="23" t="str">
        <f t="shared" si="1"/>
        <v>Thu</v>
      </c>
      <c r="H20" s="23" t="str">
        <f t="shared" si="1"/>
        <v>Fri</v>
      </c>
      <c r="I20" s="23" t="str">
        <f t="shared" si="1"/>
        <v>Sat</v>
      </c>
      <c r="J20" s="23" t="str">
        <f t="shared" si="1"/>
        <v>Sun</v>
      </c>
      <c r="K20" s="23" t="str">
        <f t="shared" si="1"/>
        <v>Mon</v>
      </c>
      <c r="L20" s="23" t="str">
        <f t="shared" si="1"/>
        <v>Tue</v>
      </c>
      <c r="M20" s="23" t="str">
        <f t="shared" si="1"/>
        <v>Wed</v>
      </c>
      <c r="N20" s="23" t="str">
        <f t="shared" si="1"/>
        <v>Thu</v>
      </c>
      <c r="O20" s="23" t="str">
        <f t="shared" si="1"/>
        <v>Fri</v>
      </c>
      <c r="P20" s="23" t="str">
        <f t="shared" si="1"/>
        <v>Sat</v>
      </c>
      <c r="Q20" s="23" t="str">
        <f t="shared" si="1"/>
        <v>Sun</v>
      </c>
      <c r="R20" s="23" t="str">
        <f t="shared" si="1"/>
        <v>Mon</v>
      </c>
      <c r="S20" s="23" t="str">
        <f t="shared" si="1"/>
        <v>Tue</v>
      </c>
      <c r="T20" s="23" t="str">
        <f t="shared" si="1"/>
        <v>Wed</v>
      </c>
      <c r="U20" s="23" t="str">
        <f t="shared" si="1"/>
        <v>Thu</v>
      </c>
      <c r="V20" s="23" t="str">
        <f t="shared" si="1"/>
        <v>Fri</v>
      </c>
      <c r="W20" s="23" t="str">
        <f t="shared" si="1"/>
        <v>Sat</v>
      </c>
      <c r="X20" s="23" t="str">
        <f t="shared" si="1"/>
        <v>Sun</v>
      </c>
      <c r="Y20" s="23" t="str">
        <f t="shared" si="1"/>
        <v>Mon</v>
      </c>
      <c r="Z20" s="23" t="str">
        <f t="shared" si="1"/>
        <v>Tue</v>
      </c>
      <c r="AA20" s="23" t="str">
        <f t="shared" si="1"/>
        <v>Wed</v>
      </c>
      <c r="AB20" s="23" t="str">
        <f t="shared" si="1"/>
        <v>Thu</v>
      </c>
      <c r="AC20" s="23" t="str">
        <f t="shared" si="1"/>
        <v>Fri</v>
      </c>
      <c r="AD20" s="23" t="str">
        <f t="shared" si="1"/>
        <v>Sat</v>
      </c>
      <c r="AE20" s="23" t="str">
        <f t="shared" si="1"/>
        <v>Sun</v>
      </c>
      <c r="AF20" s="23" t="str">
        <f t="shared" si="1"/>
        <v>Mon</v>
      </c>
      <c r="AG20" s="23" t="str">
        <f t="shared" si="1"/>
        <v>Tue</v>
      </c>
      <c r="AH20" s="23" t="str">
        <f t="shared" si="1"/>
        <v>Wed</v>
      </c>
      <c r="AI20" s="42" t="str">
        <f t="shared" si="1"/>
        <v>Thu</v>
      </c>
      <c r="AJ20" s="5"/>
      <c r="AK20" s="5"/>
      <c r="AL20" s="79">
        <f>ROW(A1)</f>
        <v>1</v>
      </c>
      <c r="AM20" s="139" t="str">
        <f>IFERROR( INDEX('HABIT TRACKER'!$B$42:$B$72,MATCH(LARGE('HABIT TRACKER'!$AK$42:$AK$72, ROW(A1)),'HABIT TRACKER'!$AK$42:$AK$72,0)),"")</f>
        <v>Taking a Bath</v>
      </c>
      <c r="AN20" s="140"/>
      <c r="AO20" s="140"/>
      <c r="AP20" s="140"/>
      <c r="AQ20" s="140"/>
      <c r="AR20" s="142"/>
      <c r="AS20" s="139">
        <f>IFERROR(LARGE('HABIT TRACKER'!$AK$42:$AK$72, ROW(A1)),"")</f>
        <v>26</v>
      </c>
      <c r="AT20" s="140"/>
      <c r="AU20" s="141"/>
      <c r="AV20" s="6"/>
      <c r="AW20" s="51"/>
      <c r="AX20" s="51"/>
      <c r="AY20" s="1"/>
      <c r="AZ20" s="1"/>
      <c r="BA20" s="1"/>
      <c r="BB20" s="1"/>
      <c r="BC20" s="1"/>
      <c r="BD20" s="1"/>
      <c r="BE20" s="1"/>
      <c r="BF20" s="1"/>
    </row>
    <row r="21" spans="1:58" ht="16" customHeight="1" thickBot="1" x14ac:dyDescent="0.25">
      <c r="A21" s="12"/>
      <c r="B21" s="185"/>
      <c r="C21" s="186"/>
      <c r="D21" s="187"/>
      <c r="E21" s="24">
        <v>1</v>
      </c>
      <c r="F21" s="25">
        <v>2</v>
      </c>
      <c r="G21" s="25">
        <v>3</v>
      </c>
      <c r="H21" s="25">
        <v>4</v>
      </c>
      <c r="I21" s="25">
        <v>5</v>
      </c>
      <c r="J21" s="25">
        <v>6</v>
      </c>
      <c r="K21" s="26">
        <v>7</v>
      </c>
      <c r="L21" s="27">
        <v>8</v>
      </c>
      <c r="M21" s="27">
        <v>9</v>
      </c>
      <c r="N21" s="27">
        <v>10</v>
      </c>
      <c r="O21" s="27">
        <v>11</v>
      </c>
      <c r="P21" s="27">
        <v>12</v>
      </c>
      <c r="Q21" s="27">
        <v>13</v>
      </c>
      <c r="R21" s="28">
        <v>14</v>
      </c>
      <c r="S21" s="29">
        <v>15</v>
      </c>
      <c r="T21" s="29">
        <v>16</v>
      </c>
      <c r="U21" s="29">
        <v>17</v>
      </c>
      <c r="V21" s="29">
        <v>18</v>
      </c>
      <c r="W21" s="29">
        <v>19</v>
      </c>
      <c r="X21" s="29">
        <v>20</v>
      </c>
      <c r="Y21" s="30">
        <v>21</v>
      </c>
      <c r="Z21" s="31">
        <v>22</v>
      </c>
      <c r="AA21" s="31">
        <v>23</v>
      </c>
      <c r="AB21" s="31">
        <v>24</v>
      </c>
      <c r="AC21" s="31">
        <v>25</v>
      </c>
      <c r="AD21" s="31">
        <v>26</v>
      </c>
      <c r="AE21" s="31">
        <v>27</v>
      </c>
      <c r="AF21" s="32">
        <v>28</v>
      </c>
      <c r="AG21" s="33">
        <v>29</v>
      </c>
      <c r="AH21" s="33">
        <v>30</v>
      </c>
      <c r="AI21" s="41">
        <v>31</v>
      </c>
      <c r="AJ21" s="5"/>
      <c r="AK21" s="5"/>
      <c r="AL21" s="80">
        <f>ROW(A2)</f>
        <v>2</v>
      </c>
      <c r="AM21" s="134" t="str">
        <f>IFERROR( INDEX('HABIT TRACKER'!$B$42:$B$72,MATCH(LARGE('HABIT TRACKER'!$AK$42:$AK$72, ROW(A2)),'HABIT TRACKER'!$AK$42:$AK$72,0)),"")</f>
        <v>Wake before 7</v>
      </c>
      <c r="AN21" s="135"/>
      <c r="AO21" s="135"/>
      <c r="AP21" s="135"/>
      <c r="AQ21" s="135"/>
      <c r="AR21" s="138"/>
      <c r="AS21" s="134">
        <f>IFERROR(LARGE('HABIT TRACKER'!$AK$42:$AK$72, ROW(A2)),"")</f>
        <v>23</v>
      </c>
      <c r="AT21" s="135"/>
      <c r="AU21" s="136"/>
      <c r="AV21" s="6"/>
      <c r="AW21" s="51"/>
      <c r="AX21" s="51"/>
      <c r="AY21" s="1"/>
      <c r="AZ21" s="1"/>
      <c r="BA21" s="1"/>
      <c r="BB21" s="1"/>
      <c r="BC21" s="1"/>
      <c r="BD21" s="1"/>
      <c r="BE21" s="1"/>
      <c r="BF21" s="1"/>
    </row>
    <row r="22" spans="1:58" ht="16" customHeight="1" x14ac:dyDescent="0.2">
      <c r="A22" s="3"/>
      <c r="B22" s="188" t="s">
        <v>17</v>
      </c>
      <c r="C22" s="189"/>
      <c r="D22" s="190"/>
      <c r="E22" s="14"/>
      <c r="F22" s="14"/>
      <c r="G22" s="14"/>
      <c r="H22" s="14"/>
      <c r="I22" s="14"/>
      <c r="J22" s="15"/>
      <c r="K22" s="16"/>
      <c r="L22" s="17"/>
      <c r="M22" s="17"/>
      <c r="N22" s="17"/>
      <c r="O22" s="17"/>
      <c r="P22" s="17"/>
      <c r="Q22" s="17"/>
      <c r="R22" s="16"/>
      <c r="S22" s="17"/>
      <c r="T22" s="17"/>
      <c r="U22" s="17"/>
      <c r="V22" s="17"/>
      <c r="W22" s="17"/>
      <c r="X22" s="17"/>
      <c r="Y22" s="16"/>
      <c r="Z22" s="17"/>
      <c r="AA22" s="17"/>
      <c r="AB22" s="17"/>
      <c r="AC22" s="17"/>
      <c r="AD22" s="17"/>
      <c r="AE22" s="17"/>
      <c r="AF22" s="16"/>
      <c r="AG22" s="17"/>
      <c r="AH22" s="17"/>
      <c r="AI22" s="16"/>
      <c r="AJ22" s="5"/>
      <c r="AK22" s="5"/>
      <c r="AL22" s="80">
        <f t="shared" ref="AL22:AL35" si="2">ROW(A3)</f>
        <v>3</v>
      </c>
      <c r="AM22" s="134" t="str">
        <f>IFERROR( INDEX('HABIT TRACKER'!$B$42:$B$72,MATCH(LARGE('HABIT TRACKER'!$AK$42:$AK$72, ROW(A3)),'HABIT TRACKER'!$AK$42:$AK$72,0)),"")</f>
        <v>Eating wealthy</v>
      </c>
      <c r="AN22" s="135"/>
      <c r="AO22" s="135"/>
      <c r="AP22" s="135"/>
      <c r="AQ22" s="135"/>
      <c r="AR22" s="138"/>
      <c r="AS22" s="134">
        <f>IFERROR(LARGE('HABIT TRACKER'!$AK$42:$AK$72, ROW(A3)),"")</f>
        <v>18</v>
      </c>
      <c r="AT22" s="135"/>
      <c r="AU22" s="136"/>
      <c r="AV22" s="6"/>
      <c r="AW22" s="51"/>
      <c r="AX22" s="51"/>
      <c r="AY22" s="1"/>
      <c r="AZ22" s="1"/>
      <c r="BA22" s="1"/>
      <c r="BB22" s="1"/>
      <c r="BC22" s="1"/>
      <c r="BD22" s="1"/>
      <c r="BE22" s="1"/>
      <c r="BF22" s="1"/>
    </row>
    <row r="23" spans="1:58" ht="16" customHeight="1" x14ac:dyDescent="0.2">
      <c r="A23" s="3"/>
      <c r="B23" s="191"/>
      <c r="C23" s="192"/>
      <c r="D23" s="193"/>
      <c r="E23" s="14"/>
      <c r="F23" s="14"/>
      <c r="G23" s="14"/>
      <c r="H23" s="14"/>
      <c r="I23" s="14"/>
      <c r="J23" s="15"/>
      <c r="K23" s="16"/>
      <c r="L23" s="17"/>
      <c r="M23" s="17"/>
      <c r="N23" s="17"/>
      <c r="O23" s="17"/>
      <c r="P23" s="17"/>
      <c r="Q23" s="17"/>
      <c r="R23" s="16"/>
      <c r="S23" s="17"/>
      <c r="T23" s="17"/>
      <c r="U23" s="17"/>
      <c r="V23" s="17"/>
      <c r="W23" s="17"/>
      <c r="X23" s="17"/>
      <c r="Y23" s="16"/>
      <c r="Z23" s="17"/>
      <c r="AA23" s="17"/>
      <c r="AB23" s="17"/>
      <c r="AC23" s="17"/>
      <c r="AD23" s="17"/>
      <c r="AE23" s="17"/>
      <c r="AF23" s="16"/>
      <c r="AG23" s="17"/>
      <c r="AH23" s="17"/>
      <c r="AI23" s="16"/>
      <c r="AJ23" s="5"/>
      <c r="AK23" s="5"/>
      <c r="AL23" s="80">
        <f t="shared" si="2"/>
        <v>4</v>
      </c>
      <c r="AM23" s="134" t="str">
        <f>IFERROR( INDEX('HABIT TRACKER'!$B$42:$B$72,MATCH(LARGE('HABIT TRACKER'!$AK$42:$AK$72, ROW(A4)),'HABIT TRACKER'!$AK$42:$AK$72,0)),"")</f>
        <v>Drink 2L of water</v>
      </c>
      <c r="AN23" s="135"/>
      <c r="AO23" s="135"/>
      <c r="AP23" s="135"/>
      <c r="AQ23" s="135"/>
      <c r="AR23" s="138"/>
      <c r="AS23" s="134">
        <f>IFERROR(LARGE('HABIT TRACKER'!$AK$42:$AK$72, ROW(A4)),"")</f>
        <v>17</v>
      </c>
      <c r="AT23" s="135"/>
      <c r="AU23" s="136"/>
      <c r="AV23" s="6"/>
      <c r="AW23" s="51"/>
      <c r="AX23" s="51"/>
      <c r="AY23" s="1"/>
      <c r="AZ23" s="1"/>
      <c r="BA23" s="1"/>
      <c r="BB23" s="1"/>
      <c r="BC23" s="1"/>
      <c r="BD23" s="1"/>
      <c r="BE23" s="1"/>
      <c r="BF23" s="1"/>
    </row>
    <row r="24" spans="1:58" ht="16" customHeight="1" x14ac:dyDescent="0.2">
      <c r="A24" s="3"/>
      <c r="B24" s="191"/>
      <c r="C24" s="192"/>
      <c r="D24" s="193"/>
      <c r="E24" s="14"/>
      <c r="F24" s="14"/>
      <c r="G24" s="14"/>
      <c r="H24" s="14"/>
      <c r="I24" s="14"/>
      <c r="J24" s="15"/>
      <c r="K24" s="16"/>
      <c r="L24" s="17"/>
      <c r="M24" s="17"/>
      <c r="N24" s="17"/>
      <c r="O24" s="17"/>
      <c r="P24" s="17"/>
      <c r="Q24" s="17"/>
      <c r="R24" s="16"/>
      <c r="S24" s="17"/>
      <c r="T24" s="17"/>
      <c r="U24" s="17"/>
      <c r="V24" s="17"/>
      <c r="W24" s="17"/>
      <c r="X24" s="17"/>
      <c r="Y24" s="16"/>
      <c r="Z24" s="17"/>
      <c r="AA24" s="17"/>
      <c r="AB24" s="17"/>
      <c r="AC24" s="17"/>
      <c r="AD24" s="17"/>
      <c r="AE24" s="17"/>
      <c r="AF24" s="16"/>
      <c r="AG24" s="17"/>
      <c r="AH24" s="17"/>
      <c r="AI24" s="16"/>
      <c r="AJ24" s="5"/>
      <c r="AK24" s="5"/>
      <c r="AL24" s="80">
        <f t="shared" si="2"/>
        <v>5</v>
      </c>
      <c r="AM24" s="134" t="str">
        <f>IFERROR( INDEX('HABIT TRACKER'!$B$42:$B$72,MATCH(LARGE('HABIT TRACKER'!$AK$42:$AK$72, ROW(A5)),'HABIT TRACKER'!$AK$42:$AK$72,0)),"")</f>
        <v>Reading Books</v>
      </c>
      <c r="AN24" s="135"/>
      <c r="AO24" s="135"/>
      <c r="AP24" s="135"/>
      <c r="AQ24" s="135"/>
      <c r="AR24" s="138"/>
      <c r="AS24" s="134">
        <f>IFERROR(LARGE('HABIT TRACKER'!$AK$42:$AK$72, ROW(A5)),"")</f>
        <v>14</v>
      </c>
      <c r="AT24" s="135"/>
      <c r="AU24" s="136"/>
      <c r="AV24" s="6"/>
      <c r="AW24" s="50"/>
      <c r="AX24" s="50"/>
      <c r="AY24" s="1"/>
      <c r="AZ24" s="1"/>
      <c r="BA24" s="1"/>
      <c r="BB24" s="1"/>
      <c r="BC24" s="1"/>
      <c r="BD24" s="1"/>
      <c r="BE24" s="1"/>
      <c r="BF24" s="1"/>
    </row>
    <row r="25" spans="1:58" ht="18" customHeight="1" x14ac:dyDescent="0.2">
      <c r="A25" s="3"/>
      <c r="B25" s="159" t="str">
        <f>CONCATENATE(SUM(E31:AI31),"/",SUM(E30:AI30))</f>
        <v>124/403</v>
      </c>
      <c r="C25" s="160"/>
      <c r="D25" s="161"/>
      <c r="E25" s="17"/>
      <c r="F25" s="17"/>
      <c r="G25" s="17"/>
      <c r="H25" s="17"/>
      <c r="I25" s="17"/>
      <c r="J25" s="17"/>
      <c r="K25" s="16"/>
      <c r="L25" s="17"/>
      <c r="M25" s="17"/>
      <c r="N25" s="17"/>
      <c r="O25" s="17"/>
      <c r="P25" s="17"/>
      <c r="Q25" s="17"/>
      <c r="R25" s="16"/>
      <c r="S25" s="17"/>
      <c r="T25" s="17"/>
      <c r="U25" s="17"/>
      <c r="V25" s="17"/>
      <c r="W25" s="17"/>
      <c r="X25" s="17"/>
      <c r="Y25" s="16"/>
      <c r="Z25" s="17"/>
      <c r="AA25" s="17"/>
      <c r="AB25" s="17"/>
      <c r="AC25" s="17"/>
      <c r="AD25" s="17"/>
      <c r="AE25" s="17"/>
      <c r="AF25" s="16"/>
      <c r="AG25" s="17"/>
      <c r="AH25" s="17"/>
      <c r="AI25" s="16"/>
      <c r="AJ25" s="5"/>
      <c r="AK25" s="5"/>
      <c r="AL25" s="80">
        <f t="shared" si="2"/>
        <v>6</v>
      </c>
      <c r="AM25" s="134" t="str">
        <f>IFERROR( INDEX('HABIT TRACKER'!$B$42:$B$72,MATCH(LARGE('HABIT TRACKER'!$AK$42:$AK$72, ROW(A6)),'HABIT TRACKER'!$AK$42:$AK$72,0)),"")</f>
        <v>4 Hr study</v>
      </c>
      <c r="AN25" s="135"/>
      <c r="AO25" s="135"/>
      <c r="AP25" s="135"/>
      <c r="AQ25" s="135"/>
      <c r="AR25" s="138"/>
      <c r="AS25" s="134">
        <f>IFERROR(LARGE('HABIT TRACKER'!$AK$42:$AK$72, ROW(A6)),"")</f>
        <v>8</v>
      </c>
      <c r="AT25" s="135"/>
      <c r="AU25" s="136"/>
      <c r="AV25" s="6"/>
      <c r="AW25" s="50"/>
      <c r="AX25" s="50"/>
      <c r="AY25" s="1"/>
      <c r="AZ25" s="1"/>
      <c r="BA25" s="1"/>
      <c r="BB25" s="1"/>
      <c r="BC25" s="1"/>
      <c r="BD25" s="1"/>
      <c r="BE25" s="1"/>
      <c r="BF25" s="1"/>
    </row>
    <row r="26" spans="1:58" ht="18" customHeight="1" x14ac:dyDescent="0.2">
      <c r="A26" s="3"/>
      <c r="B26" s="159"/>
      <c r="C26" s="160"/>
      <c r="D26" s="161"/>
      <c r="E26" s="17"/>
      <c r="F26" s="17"/>
      <c r="G26" s="17"/>
      <c r="H26" s="17"/>
      <c r="I26" s="17"/>
      <c r="J26" s="17"/>
      <c r="K26" s="16"/>
      <c r="L26" s="17"/>
      <c r="M26" s="17"/>
      <c r="N26" s="17"/>
      <c r="O26" s="17"/>
      <c r="P26" s="17"/>
      <c r="Q26" s="17"/>
      <c r="R26" s="16"/>
      <c r="S26" s="17"/>
      <c r="T26" s="17"/>
      <c r="U26" s="17"/>
      <c r="V26" s="17"/>
      <c r="W26" s="17"/>
      <c r="X26" s="17"/>
      <c r="Y26" s="16"/>
      <c r="Z26" s="17"/>
      <c r="AA26" s="17"/>
      <c r="AB26" s="17"/>
      <c r="AC26" s="17"/>
      <c r="AD26" s="17"/>
      <c r="AE26" s="17"/>
      <c r="AF26" s="16"/>
      <c r="AG26" s="17"/>
      <c r="AH26" s="17"/>
      <c r="AI26" s="16"/>
      <c r="AJ26" s="5"/>
      <c r="AK26" s="5"/>
      <c r="AL26" s="80">
        <f t="shared" si="2"/>
        <v>7</v>
      </c>
      <c r="AM26" s="134" t="str">
        <f>IFERROR( INDEX('HABIT TRACKER'!$B$42:$B$72,MATCH(LARGE('HABIT TRACKER'!$AK$42:$AK$72, ROW(A7)),'HABIT TRACKER'!$AK$42:$AK$72,0)),"")</f>
        <v>Meditation</v>
      </c>
      <c r="AN26" s="135"/>
      <c r="AO26" s="135"/>
      <c r="AP26" s="135"/>
      <c r="AQ26" s="135"/>
      <c r="AR26" s="138"/>
      <c r="AS26" s="134">
        <f>IFERROR(LARGE('HABIT TRACKER'!$AK$42:$AK$72, ROW(A7)),"")</f>
        <v>7</v>
      </c>
      <c r="AT26" s="135"/>
      <c r="AU26" s="136"/>
      <c r="AV26" s="6"/>
      <c r="AW26" s="50"/>
      <c r="AX26" s="50"/>
      <c r="AY26" s="1"/>
      <c r="AZ26" s="1"/>
      <c r="BA26" s="1"/>
      <c r="BB26" s="1"/>
      <c r="BC26" s="1"/>
      <c r="BD26" s="1"/>
      <c r="BE26" s="1"/>
      <c r="BF26" s="1"/>
    </row>
    <row r="27" spans="1:58" ht="18" customHeight="1" x14ac:dyDescent="0.2">
      <c r="A27" s="3"/>
      <c r="B27" s="162">
        <f>SUM(E31:AI31)/SUM(E30:AI30)</f>
        <v>0.30769230769230771</v>
      </c>
      <c r="C27" s="163"/>
      <c r="D27" s="164"/>
      <c r="E27" s="17"/>
      <c r="F27" s="17"/>
      <c r="G27" s="17"/>
      <c r="H27" s="17"/>
      <c r="I27" s="17"/>
      <c r="J27" s="17"/>
      <c r="K27" s="16"/>
      <c r="L27" s="17"/>
      <c r="M27" s="17"/>
      <c r="N27" s="17"/>
      <c r="O27" s="17"/>
      <c r="P27" s="17"/>
      <c r="Q27" s="17"/>
      <c r="R27" s="16"/>
      <c r="S27" s="17"/>
      <c r="T27" s="17"/>
      <c r="U27" s="17"/>
      <c r="V27" s="17"/>
      <c r="W27" s="17"/>
      <c r="X27" s="17"/>
      <c r="Y27" s="16"/>
      <c r="Z27" s="17"/>
      <c r="AA27" s="17"/>
      <c r="AB27" s="17"/>
      <c r="AC27" s="17"/>
      <c r="AD27" s="17"/>
      <c r="AE27" s="17"/>
      <c r="AF27" s="16"/>
      <c r="AG27" s="17"/>
      <c r="AH27" s="17"/>
      <c r="AI27" s="16"/>
      <c r="AJ27" s="5"/>
      <c r="AK27" s="5"/>
      <c r="AL27" s="80">
        <f t="shared" si="2"/>
        <v>8</v>
      </c>
      <c r="AM27" s="134" t="str">
        <f>IFERROR( INDEX('HABIT TRACKER'!$B$42:$B$72,MATCH(LARGE('HABIT TRACKER'!$AK$42:$AK$72, ROW(A8)),'HABIT TRACKER'!$AK$42:$AK$72,0)),"")</f>
        <v>Stretching</v>
      </c>
      <c r="AN27" s="135"/>
      <c r="AO27" s="135"/>
      <c r="AP27" s="135"/>
      <c r="AQ27" s="135"/>
      <c r="AR27" s="138"/>
      <c r="AS27" s="134">
        <f>IFERROR(LARGE('HABIT TRACKER'!$AK$42:$AK$72, ROW(A8)),"")</f>
        <v>6</v>
      </c>
      <c r="AT27" s="135"/>
      <c r="AU27" s="136"/>
      <c r="AV27" s="6"/>
      <c r="AW27" s="50"/>
      <c r="AX27" s="50"/>
      <c r="AY27" s="1"/>
      <c r="AZ27" s="1"/>
      <c r="BA27" s="1"/>
      <c r="BB27" s="1"/>
      <c r="BC27" s="1"/>
      <c r="BD27" s="1"/>
      <c r="BE27" s="1"/>
      <c r="BF27" s="1"/>
    </row>
    <row r="28" spans="1:58" ht="17" customHeight="1" x14ac:dyDescent="0.2">
      <c r="A28" s="3"/>
      <c r="B28" s="162"/>
      <c r="C28" s="163"/>
      <c r="D28" s="164"/>
      <c r="E28" s="17"/>
      <c r="F28" s="17"/>
      <c r="G28" s="17"/>
      <c r="H28" s="17"/>
      <c r="I28" s="17"/>
      <c r="J28" s="17"/>
      <c r="K28" s="16"/>
      <c r="L28" s="17"/>
      <c r="M28" s="17"/>
      <c r="N28" s="17"/>
      <c r="O28" s="17"/>
      <c r="P28" s="17"/>
      <c r="Q28" s="17"/>
      <c r="R28" s="16"/>
      <c r="S28" s="17"/>
      <c r="T28" s="17"/>
      <c r="U28" s="17"/>
      <c r="V28" s="17"/>
      <c r="W28" s="17"/>
      <c r="X28" s="17"/>
      <c r="Y28" s="16"/>
      <c r="Z28" s="17"/>
      <c r="AA28" s="17"/>
      <c r="AB28" s="17"/>
      <c r="AC28" s="17"/>
      <c r="AD28" s="17"/>
      <c r="AE28" s="17"/>
      <c r="AF28" s="16"/>
      <c r="AG28" s="17"/>
      <c r="AH28" s="17"/>
      <c r="AI28" s="16"/>
      <c r="AJ28" s="5"/>
      <c r="AK28" s="5"/>
      <c r="AL28" s="80">
        <f t="shared" si="2"/>
        <v>9</v>
      </c>
      <c r="AM28" s="134" t="str">
        <f>IFERROR( INDEX('HABIT TRACKER'!$B$42:$B$72,MATCH(LARGE('HABIT TRACKER'!$AK$42:$AK$72, ROW(A9)),'HABIT TRACKER'!$AK$42:$AK$72,0)),"")</f>
        <v>2 Hour Gym</v>
      </c>
      <c r="AN28" s="135"/>
      <c r="AO28" s="135"/>
      <c r="AP28" s="135"/>
      <c r="AQ28" s="135"/>
      <c r="AR28" s="138"/>
      <c r="AS28" s="134">
        <f>IFERROR(LARGE('HABIT TRACKER'!$AK$42:$AK$72, ROW(A9)),"")</f>
        <v>5</v>
      </c>
      <c r="AT28" s="135"/>
      <c r="AU28" s="136"/>
      <c r="AV28" s="6"/>
      <c r="AW28" s="50"/>
      <c r="AX28" s="50"/>
      <c r="AY28" s="1"/>
      <c r="AZ28" s="1"/>
      <c r="BA28" s="1"/>
      <c r="BB28" s="1"/>
      <c r="BC28" s="1"/>
      <c r="BD28" s="1"/>
      <c r="BE28" s="1"/>
      <c r="BF28" s="1"/>
    </row>
    <row r="29" spans="1:58" ht="17" customHeight="1" thickBot="1" x14ac:dyDescent="0.25">
      <c r="A29" s="3"/>
      <c r="B29" s="18"/>
      <c r="C29" s="19"/>
      <c r="D29" s="20"/>
      <c r="E29" s="21"/>
      <c r="F29" s="21"/>
      <c r="G29" s="21"/>
      <c r="H29" s="21"/>
      <c r="I29" s="21"/>
      <c r="J29" s="21"/>
      <c r="K29" s="22"/>
      <c r="L29" s="21"/>
      <c r="M29" s="21"/>
      <c r="N29" s="21"/>
      <c r="O29" s="21"/>
      <c r="P29" s="21"/>
      <c r="Q29" s="21"/>
      <c r="R29" s="22"/>
      <c r="S29" s="21"/>
      <c r="T29" s="21"/>
      <c r="U29" s="21"/>
      <c r="V29" s="21"/>
      <c r="W29" s="21"/>
      <c r="X29" s="17"/>
      <c r="Y29" s="16"/>
      <c r="Z29" s="17"/>
      <c r="AA29" s="17"/>
      <c r="AB29" s="17"/>
      <c r="AC29" s="17"/>
      <c r="AD29" s="17"/>
      <c r="AE29" s="17"/>
      <c r="AF29" s="16"/>
      <c r="AG29" s="17"/>
      <c r="AH29" s="17"/>
      <c r="AI29" s="16"/>
      <c r="AJ29" s="3"/>
      <c r="AK29" s="3"/>
      <c r="AL29" s="80">
        <f t="shared" si="2"/>
        <v>10</v>
      </c>
      <c r="AM29" s="134" t="str">
        <f>IFERROR( INDEX('HABIT TRACKER'!$B$42:$B$72,MATCH(LARGE('HABIT TRACKER'!$AK$42:$AK$72, ROW(A10)),'HABIT TRACKER'!$AK$42:$AK$72,0)),"")</f>
        <v>NO Social media</v>
      </c>
      <c r="AN29" s="135"/>
      <c r="AO29" s="135"/>
      <c r="AP29" s="135"/>
      <c r="AQ29" s="135"/>
      <c r="AR29" s="138"/>
      <c r="AS29" s="134">
        <f>IFERROR(LARGE('HABIT TRACKER'!$AK$42:$AK$72, ROW(A10)),"")</f>
        <v>0</v>
      </c>
      <c r="AT29" s="135"/>
      <c r="AU29" s="136"/>
      <c r="AV29" s="6"/>
      <c r="AW29" s="50"/>
      <c r="AX29" s="50"/>
      <c r="AY29" s="1"/>
      <c r="AZ29" s="1"/>
      <c r="BA29" s="1"/>
      <c r="BB29" s="1"/>
      <c r="BC29" s="1"/>
      <c r="BD29" s="1"/>
      <c r="BE29" s="1"/>
      <c r="BF29" s="1"/>
    </row>
    <row r="30" spans="1:58" ht="17" customHeight="1" x14ac:dyDescent="0.2">
      <c r="A30" s="12"/>
      <c r="B30" s="194" t="s">
        <v>19</v>
      </c>
      <c r="C30" s="195"/>
      <c r="D30" s="195"/>
      <c r="E30" s="34">
        <f>COUNTIF($B$42:$B$72,"*")</f>
        <v>13</v>
      </c>
      <c r="F30" s="34">
        <f>COUNTIF($B$42:$B$72,"*")</f>
        <v>13</v>
      </c>
      <c r="G30" s="34">
        <f t="shared" ref="G30:R30" si="3">COUNTIF($B$42:$B$72,"*")</f>
        <v>13</v>
      </c>
      <c r="H30" s="34">
        <f t="shared" si="3"/>
        <v>13</v>
      </c>
      <c r="I30" s="34">
        <f t="shared" si="3"/>
        <v>13</v>
      </c>
      <c r="J30" s="34">
        <f t="shared" si="3"/>
        <v>13</v>
      </c>
      <c r="K30" s="34">
        <f t="shared" si="3"/>
        <v>13</v>
      </c>
      <c r="L30" s="34">
        <f t="shared" si="3"/>
        <v>13</v>
      </c>
      <c r="M30" s="34">
        <f t="shared" si="3"/>
        <v>13</v>
      </c>
      <c r="N30" s="34">
        <f t="shared" si="3"/>
        <v>13</v>
      </c>
      <c r="O30" s="34">
        <f t="shared" si="3"/>
        <v>13</v>
      </c>
      <c r="P30" s="34">
        <f t="shared" si="3"/>
        <v>13</v>
      </c>
      <c r="Q30" s="34">
        <f t="shared" si="3"/>
        <v>13</v>
      </c>
      <c r="R30" s="34">
        <f t="shared" si="3"/>
        <v>13</v>
      </c>
      <c r="S30" s="34">
        <f>COUNTIF($B$42:$B$72,"*")</f>
        <v>13</v>
      </c>
      <c r="T30" s="34">
        <f>COUNTIF($B$42:$B$72,"*")</f>
        <v>13</v>
      </c>
      <c r="U30" s="34">
        <f t="shared" ref="U30:AI30" si="4">COUNTIF($B$42:$B$72,"*")</f>
        <v>13</v>
      </c>
      <c r="V30" s="34">
        <f t="shared" si="4"/>
        <v>13</v>
      </c>
      <c r="W30" s="34">
        <f t="shared" si="4"/>
        <v>13</v>
      </c>
      <c r="X30" s="35">
        <f t="shared" si="4"/>
        <v>13</v>
      </c>
      <c r="Y30" s="35">
        <f t="shared" si="4"/>
        <v>13</v>
      </c>
      <c r="Z30" s="36">
        <f t="shared" si="4"/>
        <v>13</v>
      </c>
      <c r="AA30" s="35">
        <f t="shared" si="4"/>
        <v>13</v>
      </c>
      <c r="AB30" s="35">
        <f t="shared" si="4"/>
        <v>13</v>
      </c>
      <c r="AC30" s="35">
        <f t="shared" si="4"/>
        <v>13</v>
      </c>
      <c r="AD30" s="35">
        <f t="shared" si="4"/>
        <v>13</v>
      </c>
      <c r="AE30" s="35">
        <f t="shared" si="4"/>
        <v>13</v>
      </c>
      <c r="AF30" s="35">
        <f t="shared" si="4"/>
        <v>13</v>
      </c>
      <c r="AG30" s="36">
        <f t="shared" si="4"/>
        <v>13</v>
      </c>
      <c r="AH30" s="35">
        <f t="shared" si="4"/>
        <v>13</v>
      </c>
      <c r="AI30" s="35">
        <f t="shared" si="4"/>
        <v>13</v>
      </c>
      <c r="AJ30" s="3"/>
      <c r="AK30" s="3"/>
      <c r="AL30" s="80">
        <f t="shared" si="2"/>
        <v>11</v>
      </c>
      <c r="AM30" s="134" t="str">
        <f>IFERROR( INDEX('HABIT TRACKER'!$B$42:$B$72,MATCH(LARGE('HABIT TRACKER'!$AK$42:$AK$72, ROW(A11)),'HABIT TRACKER'!$AK$42:$AK$72,0)),"")</f>
        <v>NO Social media</v>
      </c>
      <c r="AN30" s="135"/>
      <c r="AO30" s="135"/>
      <c r="AP30" s="135"/>
      <c r="AQ30" s="135"/>
      <c r="AR30" s="138"/>
      <c r="AS30" s="134">
        <f>IFERROR(LARGE('HABIT TRACKER'!$AK$42:$AK$72, ROW(A11)),"")</f>
        <v>0</v>
      </c>
      <c r="AT30" s="135"/>
      <c r="AU30" s="136"/>
      <c r="AV30" s="6"/>
      <c r="AY30" s="1"/>
      <c r="AZ30" s="1"/>
      <c r="BA30" s="1"/>
      <c r="BB30" s="1"/>
      <c r="BC30" s="1"/>
      <c r="BD30" s="1"/>
      <c r="BE30" s="1"/>
      <c r="BF30" s="1"/>
    </row>
    <row r="31" spans="1:58" ht="17" customHeight="1" x14ac:dyDescent="0.2">
      <c r="A31" s="12"/>
      <c r="B31" s="177" t="s">
        <v>18</v>
      </c>
      <c r="C31" s="178"/>
      <c r="D31" s="178"/>
      <c r="E31" s="35">
        <f>COUNTIF(E42:E72,TRUE)</f>
        <v>6</v>
      </c>
      <c r="F31" s="35">
        <f t="shared" ref="F31:R31" si="5">COUNTIF(F42:F72,TRUE)</f>
        <v>7</v>
      </c>
      <c r="G31" s="35">
        <f t="shared" si="5"/>
        <v>5</v>
      </c>
      <c r="H31" s="35">
        <f t="shared" si="5"/>
        <v>7</v>
      </c>
      <c r="I31" s="35">
        <f t="shared" si="5"/>
        <v>9</v>
      </c>
      <c r="J31" s="35">
        <f t="shared" si="5"/>
        <v>4</v>
      </c>
      <c r="K31" s="35">
        <f t="shared" si="5"/>
        <v>4</v>
      </c>
      <c r="L31" s="35">
        <f t="shared" si="5"/>
        <v>2</v>
      </c>
      <c r="M31" s="35">
        <f t="shared" si="5"/>
        <v>4</v>
      </c>
      <c r="N31" s="35">
        <f t="shared" si="5"/>
        <v>2</v>
      </c>
      <c r="O31" s="35">
        <f t="shared" si="5"/>
        <v>4</v>
      </c>
      <c r="P31" s="35">
        <f t="shared" si="5"/>
        <v>2</v>
      </c>
      <c r="Q31" s="35">
        <f t="shared" si="5"/>
        <v>5</v>
      </c>
      <c r="R31" s="35">
        <f t="shared" si="5"/>
        <v>2</v>
      </c>
      <c r="S31" s="35">
        <f>COUNTIF(S42:S72,TRUE)</f>
        <v>4</v>
      </c>
      <c r="T31" s="35">
        <f t="shared" ref="T31:AF31" si="6">COUNTIF(T42:T72,TRUE)</f>
        <v>5</v>
      </c>
      <c r="U31" s="35">
        <f t="shared" si="6"/>
        <v>3</v>
      </c>
      <c r="V31" s="35">
        <f t="shared" si="6"/>
        <v>4</v>
      </c>
      <c r="W31" s="35">
        <f t="shared" si="6"/>
        <v>6</v>
      </c>
      <c r="X31" s="35">
        <f t="shared" si="6"/>
        <v>4</v>
      </c>
      <c r="Y31" s="35">
        <f t="shared" si="6"/>
        <v>1</v>
      </c>
      <c r="Z31" s="35">
        <f t="shared" si="6"/>
        <v>3</v>
      </c>
      <c r="AA31" s="35">
        <f t="shared" si="6"/>
        <v>3</v>
      </c>
      <c r="AB31" s="49">
        <f t="shared" si="6"/>
        <v>5</v>
      </c>
      <c r="AC31" s="35">
        <f t="shared" si="6"/>
        <v>3</v>
      </c>
      <c r="AD31" s="35">
        <f t="shared" si="6"/>
        <v>2</v>
      </c>
      <c r="AE31" s="35">
        <f t="shared" si="6"/>
        <v>4</v>
      </c>
      <c r="AF31" s="35">
        <f t="shared" si="6"/>
        <v>3</v>
      </c>
      <c r="AG31" s="36">
        <f t="shared" ref="AG31:AI31" si="7">COUNTIF(AG42:AG72,TRUE)</f>
        <v>4</v>
      </c>
      <c r="AH31" s="35">
        <f t="shared" si="7"/>
        <v>3</v>
      </c>
      <c r="AI31" s="35">
        <f t="shared" si="7"/>
        <v>4</v>
      </c>
      <c r="AJ31" s="3">
        <f>SUM(E31:AI31)</f>
        <v>124</v>
      </c>
      <c r="AK31" s="3">
        <f>SUM(E32:AI32)</f>
        <v>279</v>
      </c>
      <c r="AL31" s="80">
        <f t="shared" si="2"/>
        <v>12</v>
      </c>
      <c r="AM31" s="134" t="str">
        <f>IFERROR( INDEX('HABIT TRACKER'!$B$42:$B$72,MATCH(LARGE('HABIT TRACKER'!$AK$42:$AK$72, ROW(A12)),'HABIT TRACKER'!$AK$42:$AK$72,0)),"")</f>
        <v>NO Social media</v>
      </c>
      <c r="AN31" s="135"/>
      <c r="AO31" s="135"/>
      <c r="AP31" s="135"/>
      <c r="AQ31" s="135"/>
      <c r="AR31" s="138"/>
      <c r="AS31" s="134">
        <f>IFERROR(LARGE('HABIT TRACKER'!$AK$42:$AK$72, ROW(A12)),"")</f>
        <v>0</v>
      </c>
      <c r="AT31" s="135"/>
      <c r="AU31" s="136"/>
      <c r="AV31" s="6"/>
      <c r="AW31" s="1"/>
      <c r="AX31" s="1"/>
      <c r="AY31" s="1"/>
      <c r="AZ31" s="1"/>
      <c r="BA31" s="1"/>
      <c r="BB31" s="1"/>
      <c r="BC31" s="1"/>
      <c r="BD31" s="1"/>
      <c r="BE31" s="1"/>
      <c r="BF31" s="1"/>
    </row>
    <row r="32" spans="1:58" ht="17" customHeight="1" x14ac:dyDescent="0.2">
      <c r="A32" s="12"/>
      <c r="B32" s="179" t="s">
        <v>20</v>
      </c>
      <c r="C32" s="180"/>
      <c r="D32" s="180"/>
      <c r="E32" s="35">
        <f>E30-E31</f>
        <v>7</v>
      </c>
      <c r="F32" s="35">
        <f t="shared" ref="F32:K32" si="8">F30-F31</f>
        <v>6</v>
      </c>
      <c r="G32" s="35">
        <f t="shared" si="8"/>
        <v>8</v>
      </c>
      <c r="H32" s="35">
        <f t="shared" si="8"/>
        <v>6</v>
      </c>
      <c r="I32" s="35">
        <f t="shared" si="8"/>
        <v>4</v>
      </c>
      <c r="J32" s="35">
        <f t="shared" si="8"/>
        <v>9</v>
      </c>
      <c r="K32" s="35">
        <f t="shared" si="8"/>
        <v>9</v>
      </c>
      <c r="L32" s="35">
        <f t="shared" ref="L32" si="9">L30-L31</f>
        <v>11</v>
      </c>
      <c r="M32" s="35">
        <f t="shared" ref="M32" si="10">M30-M31</f>
        <v>9</v>
      </c>
      <c r="N32" s="35">
        <f t="shared" ref="N32" si="11">N30-N31</f>
        <v>11</v>
      </c>
      <c r="O32" s="35">
        <f t="shared" ref="O32" si="12">O30-O31</f>
        <v>9</v>
      </c>
      <c r="P32" s="35">
        <f t="shared" ref="P32" si="13">P30-P31</f>
        <v>11</v>
      </c>
      <c r="Q32" s="35">
        <f t="shared" ref="Q32" si="14">Q30-Q31</f>
        <v>8</v>
      </c>
      <c r="R32" s="35">
        <f t="shared" ref="R32" si="15">R30-R31</f>
        <v>11</v>
      </c>
      <c r="S32" s="35">
        <f>S30-S31</f>
        <v>9</v>
      </c>
      <c r="T32" s="35">
        <f t="shared" ref="T32" si="16">T30-T31</f>
        <v>8</v>
      </c>
      <c r="U32" s="35">
        <f t="shared" ref="U32" si="17">U30-U31</f>
        <v>10</v>
      </c>
      <c r="V32" s="35">
        <f t="shared" ref="V32" si="18">V30-V31</f>
        <v>9</v>
      </c>
      <c r="W32" s="35">
        <f t="shared" ref="W32" si="19">W30-W31</f>
        <v>7</v>
      </c>
      <c r="X32" s="35">
        <f t="shared" ref="X32" si="20">X30-X31</f>
        <v>9</v>
      </c>
      <c r="Y32" s="35">
        <f t="shared" ref="Y32" si="21">Y30-Y31</f>
        <v>12</v>
      </c>
      <c r="Z32" s="35">
        <f t="shared" ref="Z32" si="22">Z30-Z31</f>
        <v>10</v>
      </c>
      <c r="AA32" s="48">
        <f t="shared" ref="AA32" si="23">AA30-AA31</f>
        <v>10</v>
      </c>
      <c r="AB32" s="35">
        <f t="shared" ref="AB32" si="24">AB30-AB31</f>
        <v>8</v>
      </c>
      <c r="AC32" s="36">
        <f t="shared" ref="AC32" si="25">AC30-AC31</f>
        <v>10</v>
      </c>
      <c r="AD32" s="35">
        <f t="shared" ref="AD32" si="26">AD30-AD31</f>
        <v>11</v>
      </c>
      <c r="AE32" s="35">
        <f t="shared" ref="AE32" si="27">AE30-AE31</f>
        <v>9</v>
      </c>
      <c r="AF32" s="35">
        <f t="shared" ref="AF32" si="28">AF30-AF31</f>
        <v>10</v>
      </c>
      <c r="AG32" s="35">
        <f t="shared" ref="AG32" si="29">AG30-AG31</f>
        <v>9</v>
      </c>
      <c r="AH32" s="35">
        <f t="shared" ref="AH32" si="30">AH30-AH31</f>
        <v>10</v>
      </c>
      <c r="AI32" s="35">
        <f t="shared" ref="AI32" si="31">AI30-AI31</f>
        <v>9</v>
      </c>
      <c r="AJ32" s="74">
        <f>AJ31/AK31</f>
        <v>0.44444444444444442</v>
      </c>
      <c r="AK32" s="3"/>
      <c r="AL32" s="80">
        <f t="shared" si="2"/>
        <v>13</v>
      </c>
      <c r="AM32" s="134" t="str">
        <f>IFERROR( INDEX('HABIT TRACKER'!$B$42:$B$72,MATCH(LARGE('HABIT TRACKER'!$AK$42:$AK$72, ROW(A13)),'HABIT TRACKER'!$AK$42:$AK$72,0)),"")</f>
        <v>NO Social media</v>
      </c>
      <c r="AN32" s="135"/>
      <c r="AO32" s="135"/>
      <c r="AP32" s="135"/>
      <c r="AQ32" s="135"/>
      <c r="AR32" s="138"/>
      <c r="AS32" s="134">
        <f>IFERROR(LARGE('HABIT TRACKER'!$AK$42:$AK$72, ROW(A13)),"")</f>
        <v>0</v>
      </c>
      <c r="AT32" s="135"/>
      <c r="AU32" s="136"/>
      <c r="AV32" s="6"/>
      <c r="AW32" s="1"/>
      <c r="AX32" s="1"/>
      <c r="AY32" s="1"/>
      <c r="AZ32" s="1"/>
      <c r="BA32" s="1"/>
      <c r="BB32" s="1"/>
      <c r="BC32" s="1"/>
      <c r="BD32" s="1"/>
      <c r="BE32" s="1"/>
      <c r="BF32" s="1"/>
    </row>
    <row r="33" spans="1:59" ht="17" customHeight="1" x14ac:dyDescent="0.2">
      <c r="A33" s="12"/>
      <c r="B33" s="181" t="s">
        <v>21</v>
      </c>
      <c r="C33" s="182"/>
      <c r="D33" s="182"/>
      <c r="E33" s="182" t="str">
        <f>CONCATENATE(SUM(E31:K31),"/",(SUM(E30:K30)))</f>
        <v>42/91</v>
      </c>
      <c r="F33" s="182"/>
      <c r="G33" s="182"/>
      <c r="H33" s="182"/>
      <c r="I33" s="182"/>
      <c r="J33" s="182"/>
      <c r="K33" s="182"/>
      <c r="L33" s="182" t="str">
        <f>CONCATENATE(SUM(L31:R31),"/",(SUM(L30:R30)))</f>
        <v>21/91</v>
      </c>
      <c r="M33" s="182"/>
      <c r="N33" s="182"/>
      <c r="O33" s="182"/>
      <c r="P33" s="182"/>
      <c r="Q33" s="182"/>
      <c r="R33" s="182"/>
      <c r="S33" s="182" t="str">
        <f>CONCATENATE(SUM(S31:Y31),"/",(SUM(S30:Y30)))</f>
        <v>27/91</v>
      </c>
      <c r="T33" s="182"/>
      <c r="U33" s="182"/>
      <c r="V33" s="182"/>
      <c r="W33" s="182"/>
      <c r="X33" s="182"/>
      <c r="Y33" s="182"/>
      <c r="Z33" s="182" t="str">
        <f>CONCATENATE(SUM(Z31:AF31),"/",(SUM(Z30:AF30)))</f>
        <v>23/91</v>
      </c>
      <c r="AA33" s="182"/>
      <c r="AB33" s="208"/>
      <c r="AC33" s="182"/>
      <c r="AD33" s="182"/>
      <c r="AE33" s="182"/>
      <c r="AF33" s="182"/>
      <c r="AG33" s="182" t="str">
        <f>CONCATENATE(SUM(AG31:AI31),"/",(SUM(AG30:AI30)))</f>
        <v>11/39</v>
      </c>
      <c r="AH33" s="182"/>
      <c r="AI33" s="182"/>
      <c r="AJ33" s="3"/>
      <c r="AK33" s="3"/>
      <c r="AL33" s="80">
        <f t="shared" si="2"/>
        <v>14</v>
      </c>
      <c r="AM33" s="134" t="str">
        <f>IFERROR( INDEX('HABIT TRACKER'!$B$42:$B$72,MATCH(LARGE('HABIT TRACKER'!$AK$42:$AK$72, ROW(A14)),'HABIT TRACKER'!$AK$42:$AK$72,0)),"")</f>
        <v>NO Social media</v>
      </c>
      <c r="AN33" s="135"/>
      <c r="AO33" s="135"/>
      <c r="AP33" s="135"/>
      <c r="AQ33" s="135"/>
      <c r="AR33" s="138"/>
      <c r="AS33" s="134">
        <f>IFERROR(LARGE('HABIT TRACKER'!$AK$42:$AK$72, ROW(A14)),"")</f>
        <v>0</v>
      </c>
      <c r="AT33" s="135"/>
      <c r="AU33" s="136"/>
      <c r="AV33" s="6"/>
      <c r="AW33" s="1"/>
      <c r="AX33" s="1"/>
      <c r="AY33" s="1"/>
      <c r="AZ33" s="1"/>
      <c r="BA33" s="1"/>
      <c r="BB33" s="1"/>
      <c r="BC33" s="1"/>
      <c r="BD33" s="1"/>
      <c r="BE33" s="1"/>
      <c r="BF33" s="1"/>
    </row>
    <row r="34" spans="1:59" ht="17" customHeight="1" x14ac:dyDescent="0.2">
      <c r="A34" s="12"/>
      <c r="B34" s="181"/>
      <c r="C34" s="182"/>
      <c r="D34" s="182"/>
      <c r="E34" s="200">
        <f>SUM(E31:K31)/SUM(E30:K30)</f>
        <v>0.46153846153846156</v>
      </c>
      <c r="F34" s="200"/>
      <c r="G34" s="200"/>
      <c r="H34" s="200"/>
      <c r="I34" s="200"/>
      <c r="J34" s="200"/>
      <c r="K34" s="200"/>
      <c r="L34" s="200">
        <f>SUM(L31:R31)/SUM(L30:R30)</f>
        <v>0.23076923076923078</v>
      </c>
      <c r="M34" s="200"/>
      <c r="N34" s="200"/>
      <c r="O34" s="200"/>
      <c r="P34" s="200"/>
      <c r="Q34" s="200"/>
      <c r="R34" s="200"/>
      <c r="S34" s="200">
        <f>SUM(S31:Y31)/SUM(S30:Y30)</f>
        <v>0.2967032967032967</v>
      </c>
      <c r="T34" s="200"/>
      <c r="U34" s="200"/>
      <c r="V34" s="200"/>
      <c r="W34" s="200"/>
      <c r="X34" s="200"/>
      <c r="Y34" s="200"/>
      <c r="Z34" s="200">
        <f>SUM(Z31:AF31)/SUM(Z30:AF30)</f>
        <v>0.25274725274725274</v>
      </c>
      <c r="AA34" s="200"/>
      <c r="AB34" s="200"/>
      <c r="AC34" s="200"/>
      <c r="AD34" s="200"/>
      <c r="AE34" s="200"/>
      <c r="AF34" s="200"/>
      <c r="AG34" s="200">
        <f>SUM(AG31:AI31)/SUM(AG30:AI30)</f>
        <v>0.28205128205128205</v>
      </c>
      <c r="AH34" s="200"/>
      <c r="AI34" s="200"/>
      <c r="AJ34" s="5"/>
      <c r="AK34" s="77"/>
      <c r="AL34" s="80">
        <f t="shared" si="2"/>
        <v>15</v>
      </c>
      <c r="AM34" s="134" t="str">
        <f>IFERROR( INDEX('HABIT TRACKER'!$B$42:$B$72,MATCH(LARGE('HABIT TRACKER'!$AK$42:$AK$72, ROW(A15)),'HABIT TRACKER'!$AK$42:$AK$72,0)),"")</f>
        <v>NO Social media</v>
      </c>
      <c r="AN34" s="135"/>
      <c r="AO34" s="135"/>
      <c r="AP34" s="135"/>
      <c r="AQ34" s="135"/>
      <c r="AR34" s="138"/>
      <c r="AS34" s="134">
        <f>IFERROR(LARGE('HABIT TRACKER'!$AK$42:$AK$72, ROW(A15)),"")</f>
        <v>0</v>
      </c>
      <c r="AT34" s="135"/>
      <c r="AU34" s="136"/>
      <c r="AV34" s="6"/>
      <c r="AW34" s="1"/>
      <c r="AX34" s="1"/>
      <c r="AY34" s="1"/>
      <c r="AZ34" s="1"/>
      <c r="BA34" s="1"/>
      <c r="BB34" s="1"/>
      <c r="BC34" s="1"/>
      <c r="BD34" s="1"/>
      <c r="BE34" s="1"/>
      <c r="BF34" s="1"/>
    </row>
    <row r="35" spans="1:59" ht="17" customHeight="1" thickBot="1" x14ac:dyDescent="0.25">
      <c r="A35" s="3"/>
      <c r="B35" s="182"/>
      <c r="C35" s="182"/>
      <c r="D35" s="182"/>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5"/>
      <c r="AK35" s="5"/>
      <c r="AL35" s="81">
        <f t="shared" si="2"/>
        <v>16</v>
      </c>
      <c r="AM35" s="131" t="str">
        <f>IFERROR( INDEX('HABIT TRACKER'!$B$42:$B$72,MATCH(LARGE('HABIT TRACKER'!$AK$42:$AK$72, ROW(A16)),'HABIT TRACKER'!$AK$42:$AK$72,0)),"")</f>
        <v>NO Social media</v>
      </c>
      <c r="AN35" s="132"/>
      <c r="AO35" s="132"/>
      <c r="AP35" s="132"/>
      <c r="AQ35" s="132"/>
      <c r="AR35" s="133"/>
      <c r="AS35" s="131">
        <f>IFERROR(LARGE('HABIT TRACKER'!$AK$42:$AK$72, ROW(A16)),"")</f>
        <v>0</v>
      </c>
      <c r="AT35" s="132"/>
      <c r="AU35" s="137"/>
      <c r="AV35" s="6"/>
      <c r="AW35" s="1"/>
      <c r="AX35" s="1"/>
      <c r="AY35" s="1"/>
      <c r="AZ35" s="1"/>
      <c r="BA35" s="1"/>
      <c r="BB35" s="1"/>
      <c r="BC35" s="1"/>
      <c r="BD35" s="1"/>
      <c r="BE35" s="1"/>
      <c r="BF35" s="1"/>
    </row>
    <row r="36" spans="1:59" ht="17" thickTop="1" x14ac:dyDescent="0.2">
      <c r="A36" s="3"/>
      <c r="B36" s="3"/>
      <c r="C36" s="3"/>
      <c r="D36" s="4"/>
      <c r="E36" s="4">
        <f>SUM(E31:K31)</f>
        <v>42</v>
      </c>
      <c r="F36" s="4">
        <f>SUM(E32:K32)</f>
        <v>49</v>
      </c>
      <c r="G36" s="75"/>
      <c r="H36" s="4"/>
      <c r="I36" s="4"/>
      <c r="J36" s="4"/>
      <c r="K36" s="4"/>
      <c r="L36" s="4">
        <f>SUM(L31:R31)</f>
        <v>21</v>
      </c>
      <c r="M36" s="4">
        <f>SUM(L32:R32)</f>
        <v>70</v>
      </c>
      <c r="N36" s="4"/>
      <c r="O36" s="4"/>
      <c r="P36" s="4"/>
      <c r="Q36" s="4"/>
      <c r="R36" s="4"/>
      <c r="S36" s="4">
        <f>SUM(S31:Y31)</f>
        <v>27</v>
      </c>
      <c r="T36" s="4">
        <f>SUM(S32:Y32)</f>
        <v>64</v>
      </c>
      <c r="U36" s="4"/>
      <c r="V36" s="4"/>
      <c r="W36" s="4"/>
      <c r="X36" s="4"/>
      <c r="Y36" s="4"/>
      <c r="Z36" s="4">
        <f>SUM(Z31:AF31)</f>
        <v>23</v>
      </c>
      <c r="AA36" s="4">
        <f>SUM(Z32:AF32)</f>
        <v>68</v>
      </c>
      <c r="AB36" s="4"/>
      <c r="AC36" s="4"/>
      <c r="AD36" s="4"/>
      <c r="AE36" s="4"/>
      <c r="AF36" s="4"/>
      <c r="AG36" s="4">
        <f>SUM(AG31:AI31)</f>
        <v>11</v>
      </c>
      <c r="AH36" s="4">
        <f>SUM(AG32:AI32)</f>
        <v>28</v>
      </c>
      <c r="AI36" s="4"/>
      <c r="AJ36" s="6"/>
      <c r="AK36" s="6"/>
      <c r="AL36" s="6"/>
      <c r="AM36" s="6"/>
      <c r="AN36" s="6"/>
      <c r="AO36" s="6"/>
      <c r="AP36" s="6"/>
      <c r="AQ36" s="6"/>
      <c r="AR36" s="6"/>
      <c r="AS36" s="6"/>
      <c r="AT36" s="6"/>
      <c r="AU36" s="6"/>
      <c r="AV36" s="6"/>
      <c r="AW36" s="1">
        <v>8</v>
      </c>
      <c r="AX36" s="1"/>
      <c r="AY36" s="1"/>
      <c r="AZ36" s="1"/>
      <c r="BA36" s="1"/>
      <c r="BB36" s="1"/>
      <c r="BC36" s="1"/>
      <c r="BD36" s="1"/>
      <c r="BE36" s="1"/>
      <c r="BF36" s="1"/>
    </row>
    <row r="37" spans="1:59" ht="17" thickBot="1" x14ac:dyDescent="0.25">
      <c r="A37" s="3"/>
      <c r="B37" s="3"/>
      <c r="C37" s="3"/>
      <c r="D37" s="3"/>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6"/>
      <c r="AK37" s="6"/>
      <c r="AL37" s="6"/>
      <c r="AM37" s="6"/>
      <c r="AN37" s="6"/>
      <c r="AO37" s="6"/>
      <c r="AP37" s="6"/>
      <c r="AQ37" s="6"/>
      <c r="AR37" s="6"/>
      <c r="AS37" s="6"/>
      <c r="AT37" s="6"/>
      <c r="AU37" s="6"/>
      <c r="AV37" s="6"/>
      <c r="AW37" s="1"/>
      <c r="AX37" s="1"/>
      <c r="AY37" s="1"/>
      <c r="AZ37" s="1"/>
      <c r="BA37" s="1"/>
      <c r="BB37" s="1"/>
      <c r="BC37" s="1"/>
      <c r="BD37" s="1"/>
      <c r="BE37" s="1"/>
      <c r="BF37" s="1"/>
      <c r="BG37" s="1"/>
    </row>
    <row r="38" spans="1:59" ht="16" customHeight="1" x14ac:dyDescent="0.2">
      <c r="A38" s="3"/>
      <c r="B38" s="210" t="s">
        <v>15</v>
      </c>
      <c r="C38" s="211" t="s">
        <v>16</v>
      </c>
      <c r="D38" s="212"/>
      <c r="E38" s="147" t="s">
        <v>7</v>
      </c>
      <c r="F38" s="147"/>
      <c r="G38" s="147"/>
      <c r="H38" s="147"/>
      <c r="I38" s="147"/>
      <c r="J38" s="147"/>
      <c r="K38" s="148"/>
      <c r="L38" s="149" t="s">
        <v>8</v>
      </c>
      <c r="M38" s="149"/>
      <c r="N38" s="149"/>
      <c r="O38" s="149"/>
      <c r="P38" s="149"/>
      <c r="Q38" s="149"/>
      <c r="R38" s="150"/>
      <c r="S38" s="151" t="s">
        <v>9</v>
      </c>
      <c r="T38" s="151"/>
      <c r="U38" s="151"/>
      <c r="V38" s="151"/>
      <c r="W38" s="151"/>
      <c r="X38" s="151"/>
      <c r="Y38" s="152"/>
      <c r="Z38" s="205" t="s">
        <v>10</v>
      </c>
      <c r="AA38" s="205"/>
      <c r="AB38" s="205"/>
      <c r="AC38" s="205"/>
      <c r="AD38" s="205"/>
      <c r="AE38" s="205"/>
      <c r="AF38" s="206"/>
      <c r="AG38" s="207" t="s">
        <v>11</v>
      </c>
      <c r="AH38" s="207"/>
      <c r="AI38" s="207"/>
      <c r="AJ38" s="6"/>
      <c r="AK38" s="6"/>
      <c r="AL38" s="171" t="s">
        <v>44</v>
      </c>
      <c r="AM38" s="172"/>
      <c r="AN38" s="172"/>
      <c r="AO38" s="172"/>
      <c r="AP38" s="172"/>
      <c r="AQ38" s="172"/>
      <c r="AR38" s="172"/>
      <c r="AS38" s="172"/>
      <c r="AT38" s="172"/>
      <c r="AU38" s="173"/>
      <c r="AV38" s="6"/>
      <c r="AW38" s="1"/>
      <c r="AX38" s="1"/>
      <c r="AY38" s="1"/>
      <c r="AZ38" s="1"/>
      <c r="BA38" s="1"/>
      <c r="BB38" s="1"/>
      <c r="BC38" s="1"/>
      <c r="BD38" s="1"/>
      <c r="BE38" s="1"/>
      <c r="BF38" s="1"/>
    </row>
    <row r="39" spans="1:59" ht="17" customHeight="1" thickBot="1" x14ac:dyDescent="0.25">
      <c r="A39" s="3"/>
      <c r="B39" s="210"/>
      <c r="C39" s="213"/>
      <c r="D39" s="214"/>
      <c r="E39" s="147"/>
      <c r="F39" s="147"/>
      <c r="G39" s="147"/>
      <c r="H39" s="147"/>
      <c r="I39" s="147"/>
      <c r="J39" s="147"/>
      <c r="K39" s="148"/>
      <c r="L39" s="149"/>
      <c r="M39" s="149"/>
      <c r="N39" s="149"/>
      <c r="O39" s="149"/>
      <c r="P39" s="149"/>
      <c r="Q39" s="149"/>
      <c r="R39" s="150"/>
      <c r="S39" s="151"/>
      <c r="T39" s="151"/>
      <c r="U39" s="151"/>
      <c r="V39" s="151"/>
      <c r="W39" s="151"/>
      <c r="X39" s="151"/>
      <c r="Y39" s="152"/>
      <c r="Z39" s="205"/>
      <c r="AA39" s="205"/>
      <c r="AB39" s="205"/>
      <c r="AC39" s="205"/>
      <c r="AD39" s="205"/>
      <c r="AE39" s="205"/>
      <c r="AF39" s="206"/>
      <c r="AG39" s="207"/>
      <c r="AH39" s="207"/>
      <c r="AI39" s="207"/>
      <c r="AJ39" s="6"/>
      <c r="AK39" s="6"/>
      <c r="AL39" s="174"/>
      <c r="AM39" s="175"/>
      <c r="AN39" s="175"/>
      <c r="AO39" s="175"/>
      <c r="AP39" s="175"/>
      <c r="AQ39" s="175"/>
      <c r="AR39" s="175"/>
      <c r="AS39" s="175"/>
      <c r="AT39" s="175"/>
      <c r="AU39" s="176"/>
      <c r="AV39" s="6"/>
      <c r="AW39" s="1"/>
      <c r="AX39" s="1"/>
      <c r="AY39" s="1"/>
      <c r="AZ39" s="1"/>
      <c r="BA39" s="1"/>
      <c r="BB39" s="1"/>
      <c r="BC39" s="1"/>
      <c r="BD39" s="1"/>
      <c r="BE39" s="1"/>
      <c r="BF39" s="1"/>
    </row>
    <row r="40" spans="1:59" ht="27" customHeight="1" thickTop="1" x14ac:dyDescent="0.2">
      <c r="A40" s="3"/>
      <c r="B40" s="210"/>
      <c r="C40" s="215"/>
      <c r="D40" s="216"/>
      <c r="E40" s="87" t="str">
        <f>TEXT(E41,"ddd")</f>
        <v>Tue</v>
      </c>
      <c r="F40" s="87" t="str">
        <f t="shared" ref="F40:AI40" si="32">TEXT(F41,"ddd")</f>
        <v>Wed</v>
      </c>
      <c r="G40" s="87" t="str">
        <f t="shared" si="32"/>
        <v>Thu</v>
      </c>
      <c r="H40" s="87" t="str">
        <f t="shared" si="32"/>
        <v>Fri</v>
      </c>
      <c r="I40" s="87" t="str">
        <f t="shared" si="32"/>
        <v>Sat</v>
      </c>
      <c r="J40" s="87" t="str">
        <f t="shared" si="32"/>
        <v>Sun</v>
      </c>
      <c r="K40" s="89" t="str">
        <f t="shared" si="32"/>
        <v>Mon</v>
      </c>
      <c r="L40" s="91" t="str">
        <f t="shared" si="32"/>
        <v>Tue</v>
      </c>
      <c r="M40" s="91" t="str">
        <f t="shared" si="32"/>
        <v>Wed</v>
      </c>
      <c r="N40" s="91" t="str">
        <f t="shared" si="32"/>
        <v>Thu</v>
      </c>
      <c r="O40" s="91" t="str">
        <f t="shared" si="32"/>
        <v>Fri</v>
      </c>
      <c r="P40" s="91" t="str">
        <f t="shared" si="32"/>
        <v>Sat</v>
      </c>
      <c r="Q40" s="91" t="str">
        <f t="shared" si="32"/>
        <v>Sun</v>
      </c>
      <c r="R40" s="93" t="str">
        <f t="shared" si="32"/>
        <v>Mon</v>
      </c>
      <c r="S40" s="95" t="str">
        <f t="shared" si="32"/>
        <v>Tue</v>
      </c>
      <c r="T40" s="95" t="str">
        <f t="shared" si="32"/>
        <v>Wed</v>
      </c>
      <c r="U40" s="95" t="str">
        <f t="shared" si="32"/>
        <v>Thu</v>
      </c>
      <c r="V40" s="95" t="str">
        <f t="shared" si="32"/>
        <v>Fri</v>
      </c>
      <c r="W40" s="95" t="str">
        <f t="shared" si="32"/>
        <v>Sat</v>
      </c>
      <c r="X40" s="95" t="str">
        <f t="shared" si="32"/>
        <v>Sun</v>
      </c>
      <c r="Y40" s="97" t="str">
        <f t="shared" si="32"/>
        <v>Mon</v>
      </c>
      <c r="Z40" s="99" t="str">
        <f t="shared" si="32"/>
        <v>Tue</v>
      </c>
      <c r="AA40" s="99" t="str">
        <f t="shared" si="32"/>
        <v>Wed</v>
      </c>
      <c r="AB40" s="99" t="str">
        <f t="shared" si="32"/>
        <v>Thu</v>
      </c>
      <c r="AC40" s="99" t="str">
        <f t="shared" si="32"/>
        <v>Fri</v>
      </c>
      <c r="AD40" s="99" t="str">
        <f t="shared" si="32"/>
        <v>Sat</v>
      </c>
      <c r="AE40" s="99" t="str">
        <f t="shared" si="32"/>
        <v>Sun</v>
      </c>
      <c r="AF40" s="100" t="str">
        <f t="shared" si="32"/>
        <v>Mon</v>
      </c>
      <c r="AG40" s="101" t="str">
        <f t="shared" si="32"/>
        <v>Tue</v>
      </c>
      <c r="AH40" s="101" t="str">
        <f t="shared" si="32"/>
        <v>Wed</v>
      </c>
      <c r="AI40" s="101" t="str">
        <f t="shared" si="32"/>
        <v>Thu</v>
      </c>
      <c r="AJ40" s="6"/>
      <c r="AK40" s="5"/>
      <c r="AL40" s="59"/>
      <c r="AM40" s="60"/>
      <c r="AN40" s="61"/>
      <c r="AO40" s="61"/>
      <c r="AP40" s="61"/>
      <c r="AQ40" s="61"/>
      <c r="AR40" s="61"/>
      <c r="AS40" s="61"/>
      <c r="AT40" s="61"/>
      <c r="AU40" s="62"/>
      <c r="AV40" s="6"/>
      <c r="AW40" s="1"/>
      <c r="AX40" s="1"/>
      <c r="AY40" s="1"/>
      <c r="AZ40" s="1"/>
      <c r="BA40" s="1"/>
      <c r="BB40" s="1"/>
      <c r="BC40" s="1"/>
      <c r="BD40" s="1"/>
      <c r="BE40" s="1"/>
      <c r="BF40" s="1"/>
      <c r="BG40" s="1"/>
    </row>
    <row r="41" spans="1:59" ht="16" customHeight="1" x14ac:dyDescent="0.2">
      <c r="A41" s="3"/>
      <c r="B41" s="38"/>
      <c r="C41" s="145"/>
      <c r="D41" s="146"/>
      <c r="E41" s="105">
        <f>DATE($C$12, VLOOKUP($B$5, $BQ$1:$BR$12, 2, FALSE), 1)</f>
        <v>122</v>
      </c>
      <c r="F41" s="105">
        <f>E41+1</f>
        <v>123</v>
      </c>
      <c r="G41" s="105">
        <f t="shared" ref="G41:AI41" si="33">F41+1</f>
        <v>124</v>
      </c>
      <c r="H41" s="105">
        <f t="shared" si="33"/>
        <v>125</v>
      </c>
      <c r="I41" s="105">
        <f t="shared" si="33"/>
        <v>126</v>
      </c>
      <c r="J41" s="105">
        <f t="shared" si="33"/>
        <v>127</v>
      </c>
      <c r="K41" s="106">
        <f t="shared" si="33"/>
        <v>128</v>
      </c>
      <c r="L41" s="107">
        <f t="shared" si="33"/>
        <v>129</v>
      </c>
      <c r="M41" s="107">
        <f t="shared" si="33"/>
        <v>130</v>
      </c>
      <c r="N41" s="107">
        <f t="shared" si="33"/>
        <v>131</v>
      </c>
      <c r="O41" s="107">
        <f t="shared" si="33"/>
        <v>132</v>
      </c>
      <c r="P41" s="107">
        <f t="shared" si="33"/>
        <v>133</v>
      </c>
      <c r="Q41" s="107">
        <f t="shared" si="33"/>
        <v>134</v>
      </c>
      <c r="R41" s="108">
        <f t="shared" si="33"/>
        <v>135</v>
      </c>
      <c r="S41" s="109">
        <f t="shared" si="33"/>
        <v>136</v>
      </c>
      <c r="T41" s="109">
        <f t="shared" si="33"/>
        <v>137</v>
      </c>
      <c r="U41" s="109">
        <f t="shared" si="33"/>
        <v>138</v>
      </c>
      <c r="V41" s="109">
        <f t="shared" si="33"/>
        <v>139</v>
      </c>
      <c r="W41" s="109">
        <f t="shared" si="33"/>
        <v>140</v>
      </c>
      <c r="X41" s="109">
        <f t="shared" si="33"/>
        <v>141</v>
      </c>
      <c r="Y41" s="110">
        <f t="shared" si="33"/>
        <v>142</v>
      </c>
      <c r="Z41" s="111">
        <f t="shared" si="33"/>
        <v>143</v>
      </c>
      <c r="AA41" s="111">
        <f t="shared" si="33"/>
        <v>144</v>
      </c>
      <c r="AB41" s="111">
        <f t="shared" si="33"/>
        <v>145</v>
      </c>
      <c r="AC41" s="111">
        <f t="shared" si="33"/>
        <v>146</v>
      </c>
      <c r="AD41" s="111">
        <f t="shared" si="33"/>
        <v>147</v>
      </c>
      <c r="AE41" s="111">
        <f t="shared" si="33"/>
        <v>148</v>
      </c>
      <c r="AF41" s="112">
        <f t="shared" si="33"/>
        <v>149</v>
      </c>
      <c r="AG41" s="113">
        <f t="shared" si="33"/>
        <v>150</v>
      </c>
      <c r="AH41" s="113">
        <f t="shared" si="33"/>
        <v>151</v>
      </c>
      <c r="AI41" s="113">
        <f t="shared" si="33"/>
        <v>152</v>
      </c>
      <c r="AJ41" s="6"/>
      <c r="AK41" s="5"/>
      <c r="AL41" s="63"/>
      <c r="AM41" s="64"/>
      <c r="AN41" s="44"/>
      <c r="AO41" s="44"/>
      <c r="AP41" s="44"/>
      <c r="AQ41" s="44"/>
      <c r="AR41" s="44"/>
      <c r="AS41" s="44"/>
      <c r="AT41" s="44"/>
      <c r="AU41" s="65"/>
      <c r="AV41" s="6"/>
      <c r="AW41" s="1"/>
      <c r="AX41" s="1"/>
      <c r="AY41" s="1"/>
      <c r="AZ41" s="1"/>
      <c r="BA41" s="1"/>
      <c r="BB41" s="1"/>
      <c r="BC41" s="1"/>
      <c r="BD41" s="1"/>
      <c r="BE41" s="1"/>
      <c r="BF41" s="1"/>
      <c r="BG41" s="1"/>
    </row>
    <row r="42" spans="1:59" ht="16" customHeight="1" x14ac:dyDescent="0.2">
      <c r="A42" s="3"/>
      <c r="B42" s="86" t="s">
        <v>48</v>
      </c>
      <c r="C42" s="143">
        <f>COUNTIF(E42:AI42,TRUE)</f>
        <v>23</v>
      </c>
      <c r="D42" s="144"/>
      <c r="E42" s="88" t="b">
        <v>1</v>
      </c>
      <c r="F42" s="88" t="b">
        <v>1</v>
      </c>
      <c r="G42" s="88" t="b">
        <v>1</v>
      </c>
      <c r="H42" s="88" t="b">
        <v>1</v>
      </c>
      <c r="I42" s="88" t="b">
        <v>1</v>
      </c>
      <c r="J42" s="88" t="b">
        <v>1</v>
      </c>
      <c r="K42" s="90" t="b">
        <v>1</v>
      </c>
      <c r="L42" s="92" t="b">
        <v>0</v>
      </c>
      <c r="M42" s="92" t="b">
        <v>1</v>
      </c>
      <c r="N42" s="92" t="b">
        <v>0</v>
      </c>
      <c r="O42" s="92" t="b">
        <v>1</v>
      </c>
      <c r="P42" s="92" t="b">
        <v>1</v>
      </c>
      <c r="Q42" s="92" t="b">
        <v>1</v>
      </c>
      <c r="R42" s="94" t="b">
        <v>1</v>
      </c>
      <c r="S42" s="96" t="b">
        <v>0</v>
      </c>
      <c r="T42" s="96" t="b">
        <v>0</v>
      </c>
      <c r="U42" s="96" t="b">
        <v>1</v>
      </c>
      <c r="V42" s="96" t="b">
        <v>1</v>
      </c>
      <c r="W42" s="96" t="b">
        <v>1</v>
      </c>
      <c r="X42" s="96" t="b">
        <v>1</v>
      </c>
      <c r="Y42" s="98" t="b">
        <v>0</v>
      </c>
      <c r="Z42" s="103" t="b">
        <v>0</v>
      </c>
      <c r="AA42" s="103" t="b">
        <v>1</v>
      </c>
      <c r="AB42" s="103" t="b">
        <v>1</v>
      </c>
      <c r="AC42" s="103" t="b">
        <v>1</v>
      </c>
      <c r="AD42" s="103" t="b">
        <v>0</v>
      </c>
      <c r="AE42" s="103" t="b">
        <v>1</v>
      </c>
      <c r="AF42" s="104" t="b">
        <v>0</v>
      </c>
      <c r="AG42" s="102" t="b">
        <v>1</v>
      </c>
      <c r="AH42" s="102" t="b">
        <v>1</v>
      </c>
      <c r="AI42" s="102" t="b">
        <v>1</v>
      </c>
      <c r="AJ42" s="6"/>
      <c r="AK42" s="3">
        <f>COUNTIF(E42:AI42, TRUE)</f>
        <v>23</v>
      </c>
      <c r="AL42" s="63"/>
      <c r="AM42" s="44"/>
      <c r="AN42" s="44"/>
      <c r="AO42" s="44"/>
      <c r="AP42" s="44"/>
      <c r="AQ42" s="44"/>
      <c r="AR42" s="44"/>
      <c r="AS42" s="44"/>
      <c r="AT42" s="44"/>
      <c r="AU42" s="65"/>
      <c r="AV42" s="6"/>
      <c r="AW42" s="1"/>
      <c r="AX42" s="1"/>
      <c r="AY42" s="1"/>
      <c r="AZ42" s="1"/>
      <c r="BA42" s="1"/>
      <c r="BB42" s="1"/>
      <c r="BC42" s="1"/>
      <c r="BD42" s="1"/>
      <c r="BE42" s="1"/>
      <c r="BF42" s="1"/>
      <c r="BG42" s="1"/>
    </row>
    <row r="43" spans="1:59" ht="16" customHeight="1" x14ac:dyDescent="0.2">
      <c r="A43" s="3"/>
      <c r="B43" s="86" t="s">
        <v>2</v>
      </c>
      <c r="C43" s="143">
        <f>COUNTIF(E43:AI43,TRUE)</f>
        <v>26</v>
      </c>
      <c r="D43" s="144"/>
      <c r="E43" s="88" t="b">
        <v>1</v>
      </c>
      <c r="F43" s="88" t="b">
        <v>1</v>
      </c>
      <c r="G43" s="88" t="b">
        <v>1</v>
      </c>
      <c r="H43" s="88" t="b">
        <v>1</v>
      </c>
      <c r="I43" s="88" t="b">
        <v>1</v>
      </c>
      <c r="J43" s="88" t="b">
        <v>1</v>
      </c>
      <c r="K43" s="90" t="b">
        <v>1</v>
      </c>
      <c r="L43" s="92" t="b">
        <v>0</v>
      </c>
      <c r="M43" s="92" t="b">
        <v>1</v>
      </c>
      <c r="N43" s="92" t="b">
        <v>1</v>
      </c>
      <c r="O43" s="92" t="b">
        <v>1</v>
      </c>
      <c r="P43" s="92" t="b">
        <v>0</v>
      </c>
      <c r="Q43" s="92" t="b">
        <v>1</v>
      </c>
      <c r="R43" s="94" t="b">
        <v>0</v>
      </c>
      <c r="S43" s="96" t="b">
        <v>1</v>
      </c>
      <c r="T43" s="96" t="b">
        <v>1</v>
      </c>
      <c r="U43" s="96" t="b">
        <v>1</v>
      </c>
      <c r="V43" s="96" t="b">
        <v>1</v>
      </c>
      <c r="W43" s="96" t="b">
        <v>1</v>
      </c>
      <c r="X43" s="96" t="b">
        <v>1</v>
      </c>
      <c r="Y43" s="98" t="b">
        <v>0</v>
      </c>
      <c r="Z43" s="103" t="b">
        <v>1</v>
      </c>
      <c r="AA43" s="103" t="b">
        <v>1</v>
      </c>
      <c r="AB43" s="103" t="b">
        <v>1</v>
      </c>
      <c r="AC43" s="103" t="b">
        <v>1</v>
      </c>
      <c r="AD43" s="103" t="b">
        <v>0</v>
      </c>
      <c r="AE43" s="103" t="b">
        <v>1</v>
      </c>
      <c r="AF43" s="104" t="b">
        <v>1</v>
      </c>
      <c r="AG43" s="102" t="b">
        <v>1</v>
      </c>
      <c r="AH43" s="102" t="b">
        <v>1</v>
      </c>
      <c r="AI43" s="102" t="b">
        <v>1</v>
      </c>
      <c r="AJ43" s="6"/>
      <c r="AK43" s="3">
        <f t="shared" ref="AK43:AK72" si="34">COUNTIF(E43:AI43, TRUE)</f>
        <v>26</v>
      </c>
      <c r="AL43" s="63"/>
      <c r="AM43" s="44"/>
      <c r="AN43" s="44"/>
      <c r="AO43" s="44"/>
      <c r="AP43" s="44"/>
      <c r="AQ43" s="44"/>
      <c r="AR43" s="44"/>
      <c r="AS43" s="44"/>
      <c r="AT43" s="44"/>
      <c r="AU43" s="65"/>
      <c r="AV43" s="6"/>
      <c r="AW43" s="1"/>
      <c r="AX43" s="1"/>
      <c r="AY43" s="1"/>
      <c r="AZ43" s="1"/>
      <c r="BA43" s="1"/>
      <c r="BB43" s="1"/>
      <c r="BC43" s="1"/>
      <c r="BD43" s="1"/>
      <c r="BE43" s="1"/>
      <c r="BF43" s="1"/>
      <c r="BG43" s="1"/>
    </row>
    <row r="44" spans="1:59" ht="16" customHeight="1" x14ac:dyDescent="0.2">
      <c r="A44" s="3"/>
      <c r="B44" s="86" t="s">
        <v>3</v>
      </c>
      <c r="C44" s="143">
        <f>COUNTIF(E44:AI44,TRUE)</f>
        <v>18</v>
      </c>
      <c r="D44" s="144"/>
      <c r="E44" s="88" t="b">
        <v>1</v>
      </c>
      <c r="F44" s="88" t="b">
        <v>0</v>
      </c>
      <c r="G44" s="88" t="b">
        <v>0</v>
      </c>
      <c r="H44" s="88" t="b">
        <v>0</v>
      </c>
      <c r="I44" s="88" t="b">
        <v>1</v>
      </c>
      <c r="J44" s="88" t="b">
        <v>1</v>
      </c>
      <c r="K44" s="90" t="b">
        <v>0</v>
      </c>
      <c r="L44" s="92" t="b">
        <v>1</v>
      </c>
      <c r="M44" s="92" t="b">
        <v>0</v>
      </c>
      <c r="N44" s="92" t="b">
        <v>0</v>
      </c>
      <c r="O44" s="92" t="b">
        <v>1</v>
      </c>
      <c r="P44" s="92" t="b">
        <v>1</v>
      </c>
      <c r="Q44" s="92" t="b">
        <v>0</v>
      </c>
      <c r="R44" s="94" t="b">
        <v>1</v>
      </c>
      <c r="S44" s="96" t="b">
        <v>1</v>
      </c>
      <c r="T44" s="96" t="b">
        <v>1</v>
      </c>
      <c r="U44" s="96" t="b">
        <v>0</v>
      </c>
      <c r="V44" s="96" t="b">
        <v>0</v>
      </c>
      <c r="W44" s="96" t="b">
        <v>1</v>
      </c>
      <c r="X44" s="96" t="b">
        <v>1</v>
      </c>
      <c r="Y44" s="98" t="b">
        <v>1</v>
      </c>
      <c r="Z44" s="103" t="b">
        <v>0</v>
      </c>
      <c r="AA44" s="103" t="b">
        <v>0</v>
      </c>
      <c r="AB44" s="103" t="b">
        <v>1</v>
      </c>
      <c r="AC44" s="103" t="b">
        <v>0</v>
      </c>
      <c r="AD44" s="103" t="b">
        <v>1</v>
      </c>
      <c r="AE44" s="103" t="b">
        <v>0</v>
      </c>
      <c r="AF44" s="104" t="b">
        <v>1</v>
      </c>
      <c r="AG44" s="102" t="b">
        <v>1</v>
      </c>
      <c r="AH44" s="102" t="b">
        <v>1</v>
      </c>
      <c r="AI44" s="102" t="b">
        <v>1</v>
      </c>
      <c r="AJ44" s="6"/>
      <c r="AK44" s="3">
        <f t="shared" si="34"/>
        <v>18</v>
      </c>
      <c r="AL44" s="63"/>
      <c r="AM44" s="44"/>
      <c r="AN44" s="44"/>
      <c r="AO44" s="44"/>
      <c r="AP44" s="44"/>
      <c r="AQ44" s="44"/>
      <c r="AR44" s="44"/>
      <c r="AS44" s="44"/>
      <c r="AT44" s="44"/>
      <c r="AU44" s="65"/>
      <c r="AV44" s="6"/>
      <c r="AW44" s="1"/>
      <c r="AX44" s="1"/>
      <c r="AY44" s="1"/>
      <c r="AZ44" s="1"/>
      <c r="BA44" s="1"/>
      <c r="BB44" s="1"/>
      <c r="BC44" s="1"/>
      <c r="BD44" s="1"/>
      <c r="BE44" s="1"/>
      <c r="BF44" s="1"/>
      <c r="BG44" s="1"/>
    </row>
    <row r="45" spans="1:59" ht="16" customHeight="1" x14ac:dyDescent="0.2">
      <c r="A45" s="3"/>
      <c r="B45" s="86" t="s">
        <v>4</v>
      </c>
      <c r="C45" s="143">
        <f t="shared" ref="C45:C72" si="35">COUNTIF(E45:AI45,TRUE)</f>
        <v>17</v>
      </c>
      <c r="D45" s="144"/>
      <c r="E45" s="88" t="b">
        <v>0</v>
      </c>
      <c r="F45" s="88" t="b">
        <v>1</v>
      </c>
      <c r="G45" s="88" t="b">
        <v>0</v>
      </c>
      <c r="H45" s="88" t="b">
        <v>1</v>
      </c>
      <c r="I45" s="88" t="b">
        <v>1</v>
      </c>
      <c r="J45" s="88" t="b">
        <v>1</v>
      </c>
      <c r="K45" s="90" t="b">
        <v>1</v>
      </c>
      <c r="L45" s="92" t="b">
        <v>0</v>
      </c>
      <c r="M45" s="92" t="b">
        <v>1</v>
      </c>
      <c r="N45" s="92" t="b">
        <v>0</v>
      </c>
      <c r="O45" s="92" t="b">
        <v>0</v>
      </c>
      <c r="P45" s="92" t="b">
        <v>0</v>
      </c>
      <c r="Q45" s="92" t="b">
        <v>1</v>
      </c>
      <c r="R45" s="94" t="b">
        <v>0</v>
      </c>
      <c r="S45" s="96" t="b">
        <v>1</v>
      </c>
      <c r="T45" s="96" t="b">
        <v>1</v>
      </c>
      <c r="U45" s="96" t="b">
        <v>1</v>
      </c>
      <c r="V45" s="96" t="b">
        <v>0</v>
      </c>
      <c r="W45" s="96" t="b">
        <v>1</v>
      </c>
      <c r="X45" s="96" t="b">
        <v>1</v>
      </c>
      <c r="Y45" s="98" t="b">
        <v>0</v>
      </c>
      <c r="Z45" s="103" t="b">
        <v>0</v>
      </c>
      <c r="AA45" s="103" t="b">
        <v>1</v>
      </c>
      <c r="AB45" s="103" t="b">
        <v>1</v>
      </c>
      <c r="AC45" s="103" t="b">
        <v>0</v>
      </c>
      <c r="AD45" s="103" t="b">
        <v>0</v>
      </c>
      <c r="AE45" s="103" t="b">
        <v>1</v>
      </c>
      <c r="AF45" s="104" t="b">
        <v>1</v>
      </c>
      <c r="AG45" s="102" t="b">
        <v>0</v>
      </c>
      <c r="AH45" s="102" t="b">
        <v>0</v>
      </c>
      <c r="AI45" s="102" t="b">
        <v>1</v>
      </c>
      <c r="AJ45" s="6"/>
      <c r="AK45" s="3">
        <f t="shared" si="34"/>
        <v>17</v>
      </c>
      <c r="AL45" s="63"/>
      <c r="AM45" s="44"/>
      <c r="AN45" s="44"/>
      <c r="AO45" s="44"/>
      <c r="AP45" s="44"/>
      <c r="AQ45" s="44"/>
      <c r="AR45" s="44"/>
      <c r="AS45" s="44"/>
      <c r="AT45" s="44"/>
      <c r="AU45" s="65"/>
      <c r="AV45" s="6"/>
      <c r="AW45" s="1"/>
      <c r="AX45" s="1"/>
      <c r="AY45" s="1"/>
      <c r="AZ45" s="1"/>
      <c r="BA45" s="1"/>
      <c r="BB45" s="1"/>
      <c r="BC45" s="1"/>
      <c r="BD45" s="1"/>
      <c r="BE45" s="1"/>
      <c r="BF45" s="1"/>
      <c r="BG45" s="1"/>
    </row>
    <row r="46" spans="1:59" ht="16" customHeight="1" x14ac:dyDescent="0.2">
      <c r="A46" s="3"/>
      <c r="B46" s="86" t="s">
        <v>5</v>
      </c>
      <c r="C46" s="143">
        <f t="shared" si="35"/>
        <v>14</v>
      </c>
      <c r="D46" s="144"/>
      <c r="E46" s="88" t="b">
        <v>0</v>
      </c>
      <c r="F46" s="88" t="b">
        <v>1</v>
      </c>
      <c r="G46" s="88" t="b">
        <v>1</v>
      </c>
      <c r="H46" s="88" t="b">
        <v>1</v>
      </c>
      <c r="I46" s="88" t="b">
        <v>1</v>
      </c>
      <c r="J46" s="88" t="b">
        <v>0</v>
      </c>
      <c r="K46" s="90" t="b">
        <v>0</v>
      </c>
      <c r="L46" s="92" t="b">
        <v>1</v>
      </c>
      <c r="M46" s="92" t="b">
        <v>0</v>
      </c>
      <c r="N46" s="92" t="b">
        <v>0</v>
      </c>
      <c r="O46" s="92" t="b">
        <v>0</v>
      </c>
      <c r="P46" s="92" t="b">
        <v>0</v>
      </c>
      <c r="Q46" s="92" t="b">
        <v>1</v>
      </c>
      <c r="R46" s="94" t="b">
        <v>0</v>
      </c>
      <c r="S46" s="96" t="b">
        <v>0</v>
      </c>
      <c r="T46" s="96" t="b">
        <v>1</v>
      </c>
      <c r="U46" s="96" t="b">
        <v>0</v>
      </c>
      <c r="V46" s="96" t="b">
        <v>0</v>
      </c>
      <c r="W46" s="96" t="b">
        <v>1</v>
      </c>
      <c r="X46" s="96" t="b">
        <v>0</v>
      </c>
      <c r="Y46" s="98" t="b">
        <v>0</v>
      </c>
      <c r="Z46" s="103" t="b">
        <v>1</v>
      </c>
      <c r="AA46" s="103" t="b">
        <v>0</v>
      </c>
      <c r="AB46" s="103" t="b">
        <v>1</v>
      </c>
      <c r="AC46" s="103" t="b">
        <v>1</v>
      </c>
      <c r="AD46" s="103" t="b">
        <v>1</v>
      </c>
      <c r="AE46" s="103" t="b">
        <v>1</v>
      </c>
      <c r="AF46" s="104" t="b">
        <v>0</v>
      </c>
      <c r="AG46" s="102" t="b">
        <v>1</v>
      </c>
      <c r="AH46" s="102" t="b">
        <v>0</v>
      </c>
      <c r="AI46" s="102" t="b">
        <v>0</v>
      </c>
      <c r="AJ46" s="6"/>
      <c r="AK46" s="3">
        <f t="shared" si="34"/>
        <v>14</v>
      </c>
      <c r="AL46" s="63"/>
      <c r="AM46" s="44"/>
      <c r="AN46" s="44"/>
      <c r="AO46" s="66">
        <f>SUM(E31:K31)/SUM(E30:K30)</f>
        <v>0.46153846153846156</v>
      </c>
      <c r="AP46" s="44"/>
      <c r="AQ46" s="44"/>
      <c r="AR46" s="44"/>
      <c r="AS46" s="67">
        <f>SUM(L31:R31)/SUM(L30:R30)</f>
        <v>0.23076923076923078</v>
      </c>
      <c r="AT46" s="44"/>
      <c r="AU46" s="65"/>
      <c r="AV46" s="6"/>
      <c r="AW46" s="1"/>
      <c r="AX46" s="1"/>
      <c r="AY46" s="1"/>
      <c r="AZ46" s="1"/>
      <c r="BA46" s="1"/>
      <c r="BB46" s="1"/>
      <c r="BC46" s="1"/>
      <c r="BD46" s="1"/>
      <c r="BE46" s="1"/>
      <c r="BF46" s="1"/>
      <c r="BG46" s="1"/>
    </row>
    <row r="47" spans="1:59" ht="16" customHeight="1" x14ac:dyDescent="0.2">
      <c r="A47" s="3"/>
      <c r="B47" s="86" t="s">
        <v>6</v>
      </c>
      <c r="C47" s="143">
        <f t="shared" si="35"/>
        <v>6</v>
      </c>
      <c r="D47" s="144"/>
      <c r="E47" s="88" t="b">
        <v>0</v>
      </c>
      <c r="F47" s="88" t="b">
        <v>0</v>
      </c>
      <c r="G47" s="88" t="b">
        <v>0</v>
      </c>
      <c r="H47" s="88" t="b">
        <v>0</v>
      </c>
      <c r="I47" s="88" t="b">
        <v>1</v>
      </c>
      <c r="J47" s="88" t="b">
        <v>0</v>
      </c>
      <c r="K47" s="90" t="b">
        <v>1</v>
      </c>
      <c r="L47" s="92" t="b">
        <v>0</v>
      </c>
      <c r="M47" s="92" t="b">
        <v>1</v>
      </c>
      <c r="N47" s="92" t="b">
        <v>0</v>
      </c>
      <c r="O47" s="92" t="b">
        <v>0</v>
      </c>
      <c r="P47" s="92" t="b">
        <v>0</v>
      </c>
      <c r="Q47" s="92" t="b">
        <v>0</v>
      </c>
      <c r="R47" s="94" t="b">
        <v>0</v>
      </c>
      <c r="S47" s="96" t="b">
        <v>1</v>
      </c>
      <c r="T47" s="96" t="b">
        <v>0</v>
      </c>
      <c r="U47" s="96" t="b">
        <v>0</v>
      </c>
      <c r="V47" s="96" t="b">
        <v>1</v>
      </c>
      <c r="W47" s="96" t="b">
        <v>0</v>
      </c>
      <c r="X47" s="96" t="b">
        <v>0</v>
      </c>
      <c r="Y47" s="98" t="b">
        <v>0</v>
      </c>
      <c r="Z47" s="103" t="b">
        <v>1</v>
      </c>
      <c r="AA47" s="103" t="b">
        <v>0</v>
      </c>
      <c r="AB47" s="103" t="b">
        <v>0</v>
      </c>
      <c r="AC47" s="103" t="b">
        <v>0</v>
      </c>
      <c r="AD47" s="103" t="b">
        <v>0</v>
      </c>
      <c r="AE47" s="103" t="b">
        <v>0</v>
      </c>
      <c r="AF47" s="104" t="b">
        <v>0</v>
      </c>
      <c r="AG47" s="102" t="b">
        <v>0</v>
      </c>
      <c r="AH47" s="102" t="b">
        <v>0</v>
      </c>
      <c r="AI47" s="102" t="b">
        <v>0</v>
      </c>
      <c r="AJ47" s="6"/>
      <c r="AK47" s="3">
        <f t="shared" si="34"/>
        <v>6</v>
      </c>
      <c r="AL47" s="63"/>
      <c r="AM47" s="44"/>
      <c r="AN47" s="44"/>
      <c r="AO47" s="44"/>
      <c r="AP47" s="44"/>
      <c r="AQ47" s="44"/>
      <c r="AR47" s="44"/>
      <c r="AS47" s="44"/>
      <c r="AT47" s="44"/>
      <c r="AU47" s="65"/>
      <c r="AV47" s="6"/>
      <c r="AW47" s="1"/>
      <c r="AX47" s="1"/>
      <c r="AY47" s="1"/>
      <c r="AZ47" s="1"/>
      <c r="BA47" s="1"/>
      <c r="BB47" s="1"/>
      <c r="BC47" s="1"/>
      <c r="BD47" s="1"/>
      <c r="BE47" s="1"/>
      <c r="BF47" s="1"/>
      <c r="BG47" s="1"/>
    </row>
    <row r="48" spans="1:59" ht="16" customHeight="1" x14ac:dyDescent="0.2">
      <c r="A48" s="3"/>
      <c r="B48" s="86" t="s">
        <v>1</v>
      </c>
      <c r="C48" s="143">
        <f t="shared" si="35"/>
        <v>7</v>
      </c>
      <c r="D48" s="144"/>
      <c r="E48" s="88" t="b">
        <v>1</v>
      </c>
      <c r="F48" s="88" t="b">
        <v>1</v>
      </c>
      <c r="G48" s="88" t="b">
        <v>0</v>
      </c>
      <c r="H48" s="88" t="b">
        <v>1</v>
      </c>
      <c r="I48" s="88" t="b">
        <v>1</v>
      </c>
      <c r="J48" s="88" t="b">
        <v>0</v>
      </c>
      <c r="K48" s="90" t="b">
        <v>0</v>
      </c>
      <c r="L48" s="92" t="b">
        <v>0</v>
      </c>
      <c r="M48" s="92" t="b">
        <v>0</v>
      </c>
      <c r="N48" s="92" t="b">
        <v>0</v>
      </c>
      <c r="O48" s="92" t="b">
        <v>0</v>
      </c>
      <c r="P48" s="92" t="b">
        <v>0</v>
      </c>
      <c r="Q48" s="92" t="b">
        <v>0</v>
      </c>
      <c r="R48" s="94" t="b">
        <v>0</v>
      </c>
      <c r="S48" s="96" t="b">
        <v>0</v>
      </c>
      <c r="T48" s="96" t="b">
        <v>1</v>
      </c>
      <c r="U48" s="96" t="b">
        <v>0</v>
      </c>
      <c r="V48" s="96" t="b">
        <v>1</v>
      </c>
      <c r="W48" s="96" t="b">
        <v>1</v>
      </c>
      <c r="X48" s="96" t="b">
        <v>0</v>
      </c>
      <c r="Y48" s="98" t="b">
        <v>0</v>
      </c>
      <c r="Z48" s="103" t="b">
        <v>0</v>
      </c>
      <c r="AA48" s="103" t="b">
        <v>0</v>
      </c>
      <c r="AB48" s="103" t="b">
        <v>0</v>
      </c>
      <c r="AC48" s="103" t="b">
        <v>0</v>
      </c>
      <c r="AD48" s="103" t="b">
        <v>0</v>
      </c>
      <c r="AE48" s="103" t="b">
        <v>0</v>
      </c>
      <c r="AF48" s="104" t="b">
        <v>0</v>
      </c>
      <c r="AG48" s="102" t="b">
        <v>0</v>
      </c>
      <c r="AH48" s="102" t="b">
        <v>0</v>
      </c>
      <c r="AI48" s="102" t="b">
        <v>0</v>
      </c>
      <c r="AJ48" s="6"/>
      <c r="AK48" s="3">
        <f t="shared" si="34"/>
        <v>7</v>
      </c>
      <c r="AL48" s="63"/>
      <c r="AM48" s="44"/>
      <c r="AN48" s="44"/>
      <c r="AO48" s="44"/>
      <c r="AP48" s="44"/>
      <c r="AQ48" s="44"/>
      <c r="AR48" s="44"/>
      <c r="AS48" s="44"/>
      <c r="AT48" s="44"/>
      <c r="AU48" s="65"/>
      <c r="AV48" s="6"/>
      <c r="AW48" s="1"/>
      <c r="AX48" s="1"/>
      <c r="AY48" s="1"/>
      <c r="AZ48" s="1"/>
      <c r="BA48" s="1"/>
      <c r="BB48" s="1"/>
      <c r="BC48" s="1"/>
      <c r="BD48" s="1"/>
      <c r="BE48" s="1"/>
      <c r="BF48" s="1"/>
      <c r="BG48" s="1"/>
    </row>
    <row r="49" spans="1:59" ht="16" customHeight="1" x14ac:dyDescent="0.2">
      <c r="A49" s="3"/>
      <c r="B49" s="86" t="s">
        <v>32</v>
      </c>
      <c r="C49" s="143">
        <f t="shared" si="35"/>
        <v>8</v>
      </c>
      <c r="D49" s="144"/>
      <c r="E49" s="88" t="b">
        <v>1</v>
      </c>
      <c r="F49" s="88" t="b">
        <v>1</v>
      </c>
      <c r="G49" s="88" t="b">
        <v>1</v>
      </c>
      <c r="H49" s="88" t="b">
        <v>1</v>
      </c>
      <c r="I49" s="88" t="b">
        <v>1</v>
      </c>
      <c r="J49" s="88" t="b">
        <v>0</v>
      </c>
      <c r="K49" s="90" t="b">
        <v>0</v>
      </c>
      <c r="L49" s="92" t="b">
        <v>0</v>
      </c>
      <c r="M49" s="92" t="b">
        <v>0</v>
      </c>
      <c r="N49" s="92" t="b">
        <v>1</v>
      </c>
      <c r="O49" s="92" t="b">
        <v>1</v>
      </c>
      <c r="P49" s="92" t="b">
        <v>0</v>
      </c>
      <c r="Q49" s="92" t="b">
        <v>1</v>
      </c>
      <c r="R49" s="94" t="b">
        <v>0</v>
      </c>
      <c r="S49" s="96" t="b">
        <v>0</v>
      </c>
      <c r="T49" s="96" t="b">
        <v>0</v>
      </c>
      <c r="U49" s="96" t="b">
        <v>0</v>
      </c>
      <c r="V49" s="96" t="b">
        <v>0</v>
      </c>
      <c r="W49" s="96" t="b">
        <v>0</v>
      </c>
      <c r="X49" s="96" t="b">
        <v>0</v>
      </c>
      <c r="Y49" s="98" t="b">
        <v>0</v>
      </c>
      <c r="Z49" s="103" t="b">
        <v>0</v>
      </c>
      <c r="AA49" s="103" t="b">
        <v>0</v>
      </c>
      <c r="AB49" s="103" t="b">
        <v>0</v>
      </c>
      <c r="AC49" s="103" t="b">
        <v>0</v>
      </c>
      <c r="AD49" s="103" t="b">
        <v>0</v>
      </c>
      <c r="AE49" s="103" t="b">
        <v>0</v>
      </c>
      <c r="AF49" s="104" t="b">
        <v>0</v>
      </c>
      <c r="AG49" s="102" t="b">
        <v>0</v>
      </c>
      <c r="AH49" s="102" t="b">
        <v>0</v>
      </c>
      <c r="AI49" s="102" t="b">
        <v>0</v>
      </c>
      <c r="AJ49" s="6"/>
      <c r="AK49" s="3">
        <f t="shared" si="34"/>
        <v>8</v>
      </c>
      <c r="AL49" s="63"/>
      <c r="AM49" s="44"/>
      <c r="AN49" s="44"/>
      <c r="AO49" s="44"/>
      <c r="AP49" s="44"/>
      <c r="AQ49" s="44"/>
      <c r="AR49" s="44"/>
      <c r="AS49" s="44"/>
      <c r="AT49" s="44"/>
      <c r="AU49" s="65"/>
      <c r="AV49" s="6"/>
      <c r="AW49" s="1"/>
      <c r="AX49" s="1"/>
      <c r="AY49" s="1"/>
      <c r="AZ49" s="1"/>
      <c r="BA49" s="1"/>
      <c r="BB49" s="1"/>
      <c r="BC49" s="1"/>
      <c r="BD49" s="1"/>
      <c r="BE49" s="1"/>
      <c r="BF49" s="1"/>
      <c r="BG49" s="1"/>
    </row>
    <row r="50" spans="1:59" ht="16" customHeight="1" x14ac:dyDescent="0.2">
      <c r="A50" s="3"/>
      <c r="B50" s="86" t="s">
        <v>33</v>
      </c>
      <c r="C50" s="143">
        <f t="shared" si="35"/>
        <v>5</v>
      </c>
      <c r="D50" s="144"/>
      <c r="E50" s="88" t="b">
        <v>1</v>
      </c>
      <c r="F50" s="88" t="b">
        <v>1</v>
      </c>
      <c r="G50" s="88" t="b">
        <v>1</v>
      </c>
      <c r="H50" s="88" t="b">
        <v>1</v>
      </c>
      <c r="I50" s="88" t="b">
        <v>1</v>
      </c>
      <c r="J50" s="88" t="b">
        <v>0</v>
      </c>
      <c r="K50" s="90" t="b">
        <v>0</v>
      </c>
      <c r="L50" s="92" t="b">
        <v>0</v>
      </c>
      <c r="M50" s="92" t="b">
        <v>0</v>
      </c>
      <c r="N50" s="92" t="b">
        <v>0</v>
      </c>
      <c r="O50" s="92" t="b">
        <v>0</v>
      </c>
      <c r="P50" s="92" t="b">
        <v>0</v>
      </c>
      <c r="Q50" s="92" t="b">
        <v>0</v>
      </c>
      <c r="R50" s="94" t="b">
        <v>0</v>
      </c>
      <c r="S50" s="96" t="b">
        <v>0</v>
      </c>
      <c r="T50" s="96" t="b">
        <v>0</v>
      </c>
      <c r="U50" s="96" t="b">
        <v>0</v>
      </c>
      <c r="V50" s="96" t="b">
        <v>0</v>
      </c>
      <c r="W50" s="96" t="b">
        <v>0</v>
      </c>
      <c r="X50" s="96" t="b">
        <v>0</v>
      </c>
      <c r="Y50" s="98" t="b">
        <v>0</v>
      </c>
      <c r="Z50" s="103" t="b">
        <v>0</v>
      </c>
      <c r="AA50" s="103" t="b">
        <v>0</v>
      </c>
      <c r="AB50" s="103" t="b">
        <v>0</v>
      </c>
      <c r="AC50" s="103" t="b">
        <v>0</v>
      </c>
      <c r="AD50" s="103" t="b">
        <v>0</v>
      </c>
      <c r="AE50" s="103" t="b">
        <v>0</v>
      </c>
      <c r="AF50" s="104" t="b">
        <v>0</v>
      </c>
      <c r="AG50" s="102" t="b">
        <v>0</v>
      </c>
      <c r="AH50" s="102" t="b">
        <v>0</v>
      </c>
      <c r="AI50" s="102" t="b">
        <v>0</v>
      </c>
      <c r="AJ50" s="6"/>
      <c r="AK50" s="3">
        <f t="shared" si="34"/>
        <v>5</v>
      </c>
      <c r="AL50" s="63"/>
      <c r="AM50" s="44"/>
      <c r="AN50" s="44"/>
      <c r="AO50" s="44"/>
      <c r="AP50" s="44"/>
      <c r="AQ50" s="44"/>
      <c r="AR50" s="44"/>
      <c r="AS50" s="44"/>
      <c r="AT50" s="44"/>
      <c r="AU50" s="65"/>
      <c r="AV50" s="6"/>
      <c r="AW50" s="1"/>
      <c r="AX50" s="1"/>
      <c r="AY50" s="1"/>
      <c r="AZ50" s="1"/>
      <c r="BA50" s="1"/>
      <c r="BB50" s="1"/>
      <c r="BC50" s="1"/>
      <c r="BD50" s="1"/>
      <c r="BE50" s="1"/>
      <c r="BF50" s="1"/>
      <c r="BG50" s="1"/>
    </row>
    <row r="51" spans="1:59" ht="16" customHeight="1" x14ac:dyDescent="0.2">
      <c r="A51" s="3"/>
      <c r="B51" s="86" t="s">
        <v>45</v>
      </c>
      <c r="C51" s="143">
        <f t="shared" si="35"/>
        <v>0</v>
      </c>
      <c r="D51" s="144"/>
      <c r="E51" s="88" t="b">
        <v>0</v>
      </c>
      <c r="F51" s="88" t="b">
        <v>0</v>
      </c>
      <c r="G51" s="88" t="b">
        <v>0</v>
      </c>
      <c r="H51" s="88" t="b">
        <v>0</v>
      </c>
      <c r="I51" s="88" t="b">
        <v>0</v>
      </c>
      <c r="J51" s="88" t="b">
        <v>0</v>
      </c>
      <c r="K51" s="90" t="b">
        <v>0</v>
      </c>
      <c r="L51" s="92" t="b">
        <v>0</v>
      </c>
      <c r="M51" s="92" t="b">
        <v>0</v>
      </c>
      <c r="N51" s="92" t="b">
        <v>0</v>
      </c>
      <c r="O51" s="92" t="b">
        <v>0</v>
      </c>
      <c r="P51" s="92" t="b">
        <v>0</v>
      </c>
      <c r="Q51" s="92" t="b">
        <v>0</v>
      </c>
      <c r="R51" s="94" t="b">
        <v>0</v>
      </c>
      <c r="S51" s="96" t="b">
        <v>0</v>
      </c>
      <c r="T51" s="96" t="b">
        <v>0</v>
      </c>
      <c r="U51" s="96" t="b">
        <v>0</v>
      </c>
      <c r="V51" s="96" t="b">
        <v>0</v>
      </c>
      <c r="W51" s="96" t="b">
        <v>0</v>
      </c>
      <c r="X51" s="96" t="b">
        <v>0</v>
      </c>
      <c r="Y51" s="98" t="b">
        <v>0</v>
      </c>
      <c r="Z51" s="103" t="b">
        <v>0</v>
      </c>
      <c r="AA51" s="103" t="b">
        <v>0</v>
      </c>
      <c r="AB51" s="103" t="b">
        <v>0</v>
      </c>
      <c r="AC51" s="103" t="b">
        <v>0</v>
      </c>
      <c r="AD51" s="103" t="b">
        <v>0</v>
      </c>
      <c r="AE51" s="103" t="b">
        <v>0</v>
      </c>
      <c r="AF51" s="104" t="b">
        <v>0</v>
      </c>
      <c r="AG51" s="102" t="b">
        <v>0</v>
      </c>
      <c r="AH51" s="102" t="b">
        <v>0</v>
      </c>
      <c r="AI51" s="102" t="b">
        <v>0</v>
      </c>
      <c r="AJ51" s="6"/>
      <c r="AK51" s="3">
        <f t="shared" si="34"/>
        <v>0</v>
      </c>
      <c r="AL51" s="63"/>
      <c r="AM51" s="44"/>
      <c r="AN51" s="44"/>
      <c r="AO51" s="44"/>
      <c r="AP51" s="44"/>
      <c r="AQ51" s="44"/>
      <c r="AR51" s="44"/>
      <c r="AS51" s="44"/>
      <c r="AT51" s="44"/>
      <c r="AU51" s="65"/>
      <c r="AV51" s="6"/>
      <c r="AW51" s="1"/>
      <c r="AX51" s="1"/>
      <c r="AY51" s="1"/>
      <c r="AZ51" s="1"/>
      <c r="BA51" s="1"/>
      <c r="BB51" s="1"/>
      <c r="BC51" s="1"/>
      <c r="BD51" s="1"/>
      <c r="BE51" s="1"/>
      <c r="BF51" s="1"/>
      <c r="BG51" s="1"/>
    </row>
    <row r="52" spans="1:59" ht="16" customHeight="1" x14ac:dyDescent="0.2">
      <c r="A52" s="3"/>
      <c r="B52" s="86" t="s">
        <v>46</v>
      </c>
      <c r="C52" s="143">
        <f t="shared" si="35"/>
        <v>0</v>
      </c>
      <c r="D52" s="144"/>
      <c r="E52" s="88" t="b">
        <v>0</v>
      </c>
      <c r="F52" s="88" t="b">
        <v>0</v>
      </c>
      <c r="G52" s="88" t="b">
        <v>0</v>
      </c>
      <c r="H52" s="88" t="b">
        <v>0</v>
      </c>
      <c r="I52" s="88" t="b">
        <v>0</v>
      </c>
      <c r="J52" s="88" t="b">
        <v>0</v>
      </c>
      <c r="K52" s="90" t="b">
        <v>0</v>
      </c>
      <c r="L52" s="92" t="b">
        <v>0</v>
      </c>
      <c r="M52" s="92" t="b">
        <v>0</v>
      </c>
      <c r="N52" s="92" t="b">
        <v>0</v>
      </c>
      <c r="O52" s="92" t="b">
        <v>0</v>
      </c>
      <c r="P52" s="92" t="b">
        <v>0</v>
      </c>
      <c r="Q52" s="92" t="b">
        <v>0</v>
      </c>
      <c r="R52" s="94" t="b">
        <v>0</v>
      </c>
      <c r="S52" s="96" t="b">
        <v>0</v>
      </c>
      <c r="T52" s="96" t="b">
        <v>0</v>
      </c>
      <c r="U52" s="96" t="b">
        <v>0</v>
      </c>
      <c r="V52" s="96" t="b">
        <v>0</v>
      </c>
      <c r="W52" s="96" t="b">
        <v>0</v>
      </c>
      <c r="X52" s="96" t="b">
        <v>0</v>
      </c>
      <c r="Y52" s="98" t="b">
        <v>0</v>
      </c>
      <c r="Z52" s="103" t="b">
        <v>0</v>
      </c>
      <c r="AA52" s="103" t="b">
        <v>0</v>
      </c>
      <c r="AB52" s="103" t="b">
        <v>0</v>
      </c>
      <c r="AC52" s="103" t="b">
        <v>0</v>
      </c>
      <c r="AD52" s="103" t="b">
        <v>0</v>
      </c>
      <c r="AE52" s="103" t="b">
        <v>0</v>
      </c>
      <c r="AF52" s="104" t="b">
        <v>0</v>
      </c>
      <c r="AG52" s="102" t="b">
        <v>0</v>
      </c>
      <c r="AH52" s="102" t="b">
        <v>0</v>
      </c>
      <c r="AI52" s="102" t="b">
        <v>0</v>
      </c>
      <c r="AJ52" s="6"/>
      <c r="AK52" s="3">
        <f t="shared" si="34"/>
        <v>0</v>
      </c>
      <c r="AL52" s="63"/>
      <c r="AM52" s="44"/>
      <c r="AN52" s="44"/>
      <c r="AO52" s="44"/>
      <c r="AP52" s="44"/>
      <c r="AQ52" s="44"/>
      <c r="AR52" s="44"/>
      <c r="AS52" s="44"/>
      <c r="AT52" s="44"/>
      <c r="AU52" s="65"/>
      <c r="AV52" s="6"/>
      <c r="AW52" s="1"/>
      <c r="AX52" s="1"/>
      <c r="AY52" s="1"/>
      <c r="AZ52" s="1"/>
      <c r="BA52" s="1"/>
      <c r="BB52" s="1"/>
      <c r="BC52" s="1"/>
      <c r="BD52" s="1"/>
      <c r="BE52" s="1"/>
      <c r="BF52" s="1"/>
      <c r="BG52" s="1"/>
    </row>
    <row r="53" spans="1:59" ht="16" customHeight="1" x14ac:dyDescent="0.2">
      <c r="A53" s="3"/>
      <c r="B53" s="86" t="s">
        <v>47</v>
      </c>
      <c r="C53" s="143">
        <f t="shared" si="35"/>
        <v>0</v>
      </c>
      <c r="D53" s="144"/>
      <c r="E53" s="88" t="b">
        <v>0</v>
      </c>
      <c r="F53" s="88" t="b">
        <v>0</v>
      </c>
      <c r="G53" s="88" t="b">
        <v>0</v>
      </c>
      <c r="H53" s="88" t="b">
        <v>0</v>
      </c>
      <c r="I53" s="88" t="b">
        <v>0</v>
      </c>
      <c r="J53" s="88" t="b">
        <v>0</v>
      </c>
      <c r="K53" s="90" t="b">
        <v>0</v>
      </c>
      <c r="L53" s="92" t="b">
        <v>0</v>
      </c>
      <c r="M53" s="92" t="b">
        <v>0</v>
      </c>
      <c r="N53" s="92" t="b">
        <v>0</v>
      </c>
      <c r="O53" s="92" t="b">
        <v>0</v>
      </c>
      <c r="P53" s="92" t="b">
        <v>0</v>
      </c>
      <c r="Q53" s="92" t="b">
        <v>0</v>
      </c>
      <c r="R53" s="94" t="b">
        <v>0</v>
      </c>
      <c r="S53" s="96" t="b">
        <v>0</v>
      </c>
      <c r="T53" s="96" t="b">
        <v>0</v>
      </c>
      <c r="U53" s="96" t="b">
        <v>0</v>
      </c>
      <c r="V53" s="96" t="b">
        <v>0</v>
      </c>
      <c r="W53" s="96" t="b">
        <v>0</v>
      </c>
      <c r="X53" s="96" t="b">
        <v>0</v>
      </c>
      <c r="Y53" s="98" t="b">
        <v>0</v>
      </c>
      <c r="Z53" s="103" t="b">
        <v>0</v>
      </c>
      <c r="AA53" s="103" t="b">
        <v>0</v>
      </c>
      <c r="AB53" s="103" t="b">
        <v>0</v>
      </c>
      <c r="AC53" s="103" t="b">
        <v>0</v>
      </c>
      <c r="AD53" s="103" t="b">
        <v>0</v>
      </c>
      <c r="AE53" s="103" t="b">
        <v>0</v>
      </c>
      <c r="AF53" s="104" t="b">
        <v>0</v>
      </c>
      <c r="AG53" s="102" t="b">
        <v>0</v>
      </c>
      <c r="AH53" s="102" t="b">
        <v>0</v>
      </c>
      <c r="AI53" s="102" t="b">
        <v>0</v>
      </c>
      <c r="AJ53" s="6"/>
      <c r="AK53" s="3">
        <f t="shared" si="34"/>
        <v>0</v>
      </c>
      <c r="AL53" s="63"/>
      <c r="AM53" s="44"/>
      <c r="AN53" s="44"/>
      <c r="AO53" s="44"/>
      <c r="AP53" s="44"/>
      <c r="AQ53" s="44"/>
      <c r="AR53" s="44"/>
      <c r="AS53" s="44"/>
      <c r="AT53" s="44"/>
      <c r="AU53" s="65"/>
      <c r="AV53" s="6"/>
      <c r="AW53" s="1"/>
      <c r="AX53" s="1"/>
      <c r="AY53" s="1"/>
      <c r="AZ53" s="1"/>
      <c r="BA53" s="1"/>
      <c r="BB53" s="1"/>
      <c r="BC53" s="1"/>
      <c r="BD53" s="1"/>
      <c r="BE53" s="1"/>
      <c r="BF53" s="1"/>
      <c r="BG53" s="1"/>
    </row>
    <row r="54" spans="1:59" ht="16" customHeight="1" x14ac:dyDescent="0.2">
      <c r="A54" s="3"/>
      <c r="B54" s="86" t="s">
        <v>49</v>
      </c>
      <c r="C54" s="143">
        <f t="shared" si="35"/>
        <v>0</v>
      </c>
      <c r="D54" s="144"/>
      <c r="E54" s="88" t="b">
        <v>0</v>
      </c>
      <c r="F54" s="88" t="b">
        <v>0</v>
      </c>
      <c r="G54" s="88" t="b">
        <v>0</v>
      </c>
      <c r="H54" s="88" t="b">
        <v>0</v>
      </c>
      <c r="I54" s="88" t="b">
        <v>0</v>
      </c>
      <c r="J54" s="88" t="b">
        <v>0</v>
      </c>
      <c r="K54" s="90" t="b">
        <v>0</v>
      </c>
      <c r="L54" s="92" t="b">
        <v>0</v>
      </c>
      <c r="M54" s="92" t="b">
        <v>0</v>
      </c>
      <c r="N54" s="92" t="b">
        <v>0</v>
      </c>
      <c r="O54" s="92" t="b">
        <v>0</v>
      </c>
      <c r="P54" s="92" t="b">
        <v>0</v>
      </c>
      <c r="Q54" s="92" t="b">
        <v>0</v>
      </c>
      <c r="R54" s="94" t="b">
        <v>0</v>
      </c>
      <c r="S54" s="96" t="b">
        <v>0</v>
      </c>
      <c r="T54" s="96" t="b">
        <v>0</v>
      </c>
      <c r="U54" s="96" t="b">
        <v>0</v>
      </c>
      <c r="V54" s="96" t="b">
        <v>0</v>
      </c>
      <c r="W54" s="96" t="b">
        <v>0</v>
      </c>
      <c r="X54" s="96" t="b">
        <v>0</v>
      </c>
      <c r="Y54" s="98" t="b">
        <v>0</v>
      </c>
      <c r="Z54" s="103" t="b">
        <v>0</v>
      </c>
      <c r="AA54" s="103" t="b">
        <v>0</v>
      </c>
      <c r="AB54" s="103" t="b">
        <v>0</v>
      </c>
      <c r="AC54" s="103" t="b">
        <v>0</v>
      </c>
      <c r="AD54" s="103" t="b">
        <v>0</v>
      </c>
      <c r="AE54" s="103" t="b">
        <v>0</v>
      </c>
      <c r="AF54" s="104" t="b">
        <v>0</v>
      </c>
      <c r="AG54" s="102" t="b">
        <v>0</v>
      </c>
      <c r="AH54" s="102" t="b">
        <v>0</v>
      </c>
      <c r="AI54" s="102" t="b">
        <v>0</v>
      </c>
      <c r="AJ54" s="6"/>
      <c r="AK54" s="3">
        <f t="shared" si="34"/>
        <v>0</v>
      </c>
      <c r="AL54" s="63"/>
      <c r="AM54" s="44"/>
      <c r="AN54" s="44"/>
      <c r="AO54" s="44"/>
      <c r="AP54" s="44"/>
      <c r="AQ54" s="44"/>
      <c r="AR54" s="44"/>
      <c r="AS54" s="44"/>
      <c r="AT54" s="44"/>
      <c r="AU54" s="65"/>
      <c r="AV54" s="6"/>
      <c r="AW54" s="1"/>
      <c r="AX54" s="1"/>
      <c r="AY54" s="1"/>
      <c r="AZ54" s="1"/>
      <c r="BA54" s="1"/>
      <c r="BB54" s="1"/>
      <c r="BC54" s="1"/>
      <c r="BD54" s="1"/>
      <c r="BE54" s="1"/>
      <c r="BF54" s="1"/>
      <c r="BG54" s="1"/>
    </row>
    <row r="55" spans="1:59" ht="16" customHeight="1" x14ac:dyDescent="0.2">
      <c r="A55" s="3"/>
      <c r="B55" s="86"/>
      <c r="C55" s="143">
        <f t="shared" si="35"/>
        <v>0</v>
      </c>
      <c r="D55" s="144"/>
      <c r="E55" s="88" t="b">
        <v>0</v>
      </c>
      <c r="F55" s="88" t="b">
        <v>0</v>
      </c>
      <c r="G55" s="88" t="b">
        <v>0</v>
      </c>
      <c r="H55" s="88" t="b">
        <v>0</v>
      </c>
      <c r="I55" s="88" t="b">
        <v>0</v>
      </c>
      <c r="J55" s="88" t="b">
        <v>0</v>
      </c>
      <c r="K55" s="90" t="b">
        <v>0</v>
      </c>
      <c r="L55" s="92" t="b">
        <v>0</v>
      </c>
      <c r="M55" s="92" t="b">
        <v>0</v>
      </c>
      <c r="N55" s="92" t="b">
        <v>0</v>
      </c>
      <c r="O55" s="92" t="b">
        <v>0</v>
      </c>
      <c r="P55" s="92" t="b">
        <v>0</v>
      </c>
      <c r="Q55" s="92" t="b">
        <v>0</v>
      </c>
      <c r="R55" s="94" t="b">
        <v>0</v>
      </c>
      <c r="S55" s="96" t="b">
        <v>0</v>
      </c>
      <c r="T55" s="96" t="b">
        <v>0</v>
      </c>
      <c r="U55" s="96" t="b">
        <v>0</v>
      </c>
      <c r="V55" s="96" t="b">
        <v>0</v>
      </c>
      <c r="W55" s="96" t="b">
        <v>0</v>
      </c>
      <c r="X55" s="96" t="b">
        <v>0</v>
      </c>
      <c r="Y55" s="98" t="b">
        <v>0</v>
      </c>
      <c r="Z55" s="103" t="b">
        <v>0</v>
      </c>
      <c r="AA55" s="103" t="b">
        <v>0</v>
      </c>
      <c r="AB55" s="103" t="b">
        <v>0</v>
      </c>
      <c r="AC55" s="103" t="b">
        <v>0</v>
      </c>
      <c r="AD55" s="103" t="b">
        <v>0</v>
      </c>
      <c r="AE55" s="103" t="b">
        <v>0</v>
      </c>
      <c r="AF55" s="104" t="b">
        <v>0</v>
      </c>
      <c r="AG55" s="102" t="b">
        <v>0</v>
      </c>
      <c r="AH55" s="102" t="b">
        <v>0</v>
      </c>
      <c r="AI55" s="102" t="b">
        <v>0</v>
      </c>
      <c r="AJ55" s="6"/>
      <c r="AK55" s="3">
        <f t="shared" si="34"/>
        <v>0</v>
      </c>
      <c r="AL55" s="63"/>
      <c r="AM55" s="44"/>
      <c r="AN55" s="44"/>
      <c r="AO55" s="44"/>
      <c r="AP55" s="44"/>
      <c r="AQ55" s="44"/>
      <c r="AR55" s="44"/>
      <c r="AS55" s="44"/>
      <c r="AT55" s="44"/>
      <c r="AU55" s="65"/>
      <c r="AV55" s="6"/>
      <c r="AW55" s="1"/>
      <c r="AX55" s="1"/>
      <c r="AY55" s="1"/>
      <c r="AZ55" s="1"/>
      <c r="BA55" s="1"/>
      <c r="BB55" s="1"/>
      <c r="BC55" s="1"/>
      <c r="BD55" s="1"/>
      <c r="BE55" s="1"/>
      <c r="BF55" s="1"/>
      <c r="BG55" s="1"/>
    </row>
    <row r="56" spans="1:59" ht="16" customHeight="1" x14ac:dyDescent="0.2">
      <c r="A56" s="3"/>
      <c r="B56" s="86"/>
      <c r="C56" s="143">
        <f t="shared" si="35"/>
        <v>0</v>
      </c>
      <c r="D56" s="144"/>
      <c r="E56" s="88" t="b">
        <v>0</v>
      </c>
      <c r="F56" s="88" t="b">
        <v>0</v>
      </c>
      <c r="G56" s="88" t="b">
        <v>0</v>
      </c>
      <c r="H56" s="88" t="b">
        <v>0</v>
      </c>
      <c r="I56" s="88" t="b">
        <v>0</v>
      </c>
      <c r="J56" s="88" t="b">
        <v>0</v>
      </c>
      <c r="K56" s="90" t="b">
        <v>0</v>
      </c>
      <c r="L56" s="92" t="b">
        <v>0</v>
      </c>
      <c r="M56" s="92" t="b">
        <v>0</v>
      </c>
      <c r="N56" s="92" t="b">
        <v>0</v>
      </c>
      <c r="O56" s="92" t="b">
        <v>0</v>
      </c>
      <c r="P56" s="92" t="b">
        <v>0</v>
      </c>
      <c r="Q56" s="92" t="b">
        <v>0</v>
      </c>
      <c r="R56" s="94" t="b">
        <v>0</v>
      </c>
      <c r="S56" s="96" t="b">
        <v>0</v>
      </c>
      <c r="T56" s="96" t="b">
        <v>0</v>
      </c>
      <c r="U56" s="96" t="b">
        <v>0</v>
      </c>
      <c r="V56" s="96" t="b">
        <v>0</v>
      </c>
      <c r="W56" s="96" t="b">
        <v>0</v>
      </c>
      <c r="X56" s="96" t="b">
        <v>0</v>
      </c>
      <c r="Y56" s="98" t="b">
        <v>0</v>
      </c>
      <c r="Z56" s="103" t="b">
        <v>0</v>
      </c>
      <c r="AA56" s="103" t="b">
        <v>0</v>
      </c>
      <c r="AB56" s="103" t="b">
        <v>0</v>
      </c>
      <c r="AC56" s="103" t="b">
        <v>0</v>
      </c>
      <c r="AD56" s="103" t="b">
        <v>0</v>
      </c>
      <c r="AE56" s="103" t="b">
        <v>0</v>
      </c>
      <c r="AF56" s="104" t="b">
        <v>0</v>
      </c>
      <c r="AG56" s="102" t="b">
        <v>0</v>
      </c>
      <c r="AH56" s="102" t="b">
        <v>0</v>
      </c>
      <c r="AI56" s="102" t="b">
        <v>0</v>
      </c>
      <c r="AJ56" s="6"/>
      <c r="AK56" s="3">
        <f t="shared" si="34"/>
        <v>0</v>
      </c>
      <c r="AL56" s="63"/>
      <c r="AM56" s="44"/>
      <c r="AN56" s="44"/>
      <c r="AO56" s="44"/>
      <c r="AP56" s="44"/>
      <c r="AQ56" s="44"/>
      <c r="AR56" s="44"/>
      <c r="AS56" s="44"/>
      <c r="AT56" s="44"/>
      <c r="AU56" s="65"/>
      <c r="AV56" s="6"/>
      <c r="AW56" s="1"/>
      <c r="AX56" s="1"/>
      <c r="AY56" s="1"/>
      <c r="AZ56" s="1"/>
      <c r="BA56" s="1"/>
      <c r="BB56" s="1"/>
      <c r="BC56" s="1"/>
      <c r="BD56" s="1"/>
      <c r="BE56" s="1"/>
      <c r="BF56" s="1"/>
      <c r="BG56" s="1"/>
    </row>
    <row r="57" spans="1:59" ht="16" customHeight="1" x14ac:dyDescent="0.2">
      <c r="A57" s="3"/>
      <c r="B57" s="86"/>
      <c r="C57" s="143">
        <f t="shared" si="35"/>
        <v>0</v>
      </c>
      <c r="D57" s="144"/>
      <c r="E57" s="88" t="b">
        <v>0</v>
      </c>
      <c r="F57" s="88" t="b">
        <v>0</v>
      </c>
      <c r="G57" s="88" t="b">
        <v>0</v>
      </c>
      <c r="H57" s="88" t="b">
        <v>0</v>
      </c>
      <c r="I57" s="88" t="b">
        <v>0</v>
      </c>
      <c r="J57" s="88" t="b">
        <v>0</v>
      </c>
      <c r="K57" s="90" t="b">
        <v>0</v>
      </c>
      <c r="L57" s="92" t="b">
        <v>0</v>
      </c>
      <c r="M57" s="92" t="b">
        <v>0</v>
      </c>
      <c r="N57" s="92" t="b">
        <v>0</v>
      </c>
      <c r="O57" s="92" t="b">
        <v>0</v>
      </c>
      <c r="P57" s="92" t="b">
        <v>0</v>
      </c>
      <c r="Q57" s="92" t="b">
        <v>0</v>
      </c>
      <c r="R57" s="94" t="b">
        <v>0</v>
      </c>
      <c r="S57" s="96" t="b">
        <v>0</v>
      </c>
      <c r="T57" s="96" t="b">
        <v>0</v>
      </c>
      <c r="U57" s="96" t="b">
        <v>0</v>
      </c>
      <c r="V57" s="96" t="b">
        <v>0</v>
      </c>
      <c r="W57" s="96" t="b">
        <v>0</v>
      </c>
      <c r="X57" s="96" t="b">
        <v>0</v>
      </c>
      <c r="Y57" s="98" t="b">
        <v>0</v>
      </c>
      <c r="Z57" s="103" t="b">
        <v>0</v>
      </c>
      <c r="AA57" s="103" t="b">
        <v>0</v>
      </c>
      <c r="AB57" s="103" t="b">
        <v>0</v>
      </c>
      <c r="AC57" s="103" t="b">
        <v>0</v>
      </c>
      <c r="AD57" s="103" t="b">
        <v>0</v>
      </c>
      <c r="AE57" s="103" t="b">
        <v>0</v>
      </c>
      <c r="AF57" s="104" t="b">
        <v>0</v>
      </c>
      <c r="AG57" s="102" t="b">
        <v>0</v>
      </c>
      <c r="AH57" s="102" t="b">
        <v>0</v>
      </c>
      <c r="AI57" s="102" t="b">
        <v>0</v>
      </c>
      <c r="AJ57" s="6"/>
      <c r="AK57" s="3">
        <f t="shared" si="34"/>
        <v>0</v>
      </c>
      <c r="AL57" s="63"/>
      <c r="AM57" s="44"/>
      <c r="AN57" s="44"/>
      <c r="AO57" s="68">
        <f>SUM(S31:Y31)/SUM(S30:Y30)</f>
        <v>0.2967032967032967</v>
      </c>
      <c r="AP57" s="44"/>
      <c r="AQ57" s="44"/>
      <c r="AR57" s="44"/>
      <c r="AS57" s="69">
        <f>SUM(Z31:AF31)/SUM(Z30:AF30)</f>
        <v>0.25274725274725274</v>
      </c>
      <c r="AT57" s="44"/>
      <c r="AU57" s="65"/>
      <c r="AV57" s="6"/>
      <c r="AW57" s="1"/>
      <c r="AX57" s="1"/>
      <c r="AY57" s="1"/>
      <c r="AZ57" s="1"/>
      <c r="BA57" s="1"/>
      <c r="BB57" s="1"/>
      <c r="BC57" s="1"/>
      <c r="BD57" s="1"/>
      <c r="BE57" s="1"/>
      <c r="BF57" s="1"/>
      <c r="BG57" s="1"/>
    </row>
    <row r="58" spans="1:59" ht="16" customHeight="1" x14ac:dyDescent="0.2">
      <c r="A58" s="3"/>
      <c r="B58" s="86"/>
      <c r="C58" s="143">
        <f t="shared" si="35"/>
        <v>0</v>
      </c>
      <c r="D58" s="144"/>
      <c r="E58" s="88" t="b">
        <v>0</v>
      </c>
      <c r="F58" s="88" t="b">
        <v>0</v>
      </c>
      <c r="G58" s="88" t="b">
        <v>0</v>
      </c>
      <c r="H58" s="88" t="b">
        <v>0</v>
      </c>
      <c r="I58" s="88" t="b">
        <v>0</v>
      </c>
      <c r="J58" s="88" t="b">
        <v>0</v>
      </c>
      <c r="K58" s="90" t="b">
        <v>0</v>
      </c>
      <c r="L58" s="92" t="b">
        <v>0</v>
      </c>
      <c r="M58" s="92" t="b">
        <v>0</v>
      </c>
      <c r="N58" s="92" t="b">
        <v>0</v>
      </c>
      <c r="O58" s="92" t="b">
        <v>0</v>
      </c>
      <c r="P58" s="92" t="b">
        <v>0</v>
      </c>
      <c r="Q58" s="92" t="b">
        <v>0</v>
      </c>
      <c r="R58" s="94" t="b">
        <v>0</v>
      </c>
      <c r="S58" s="96" t="b">
        <v>0</v>
      </c>
      <c r="T58" s="96" t="b">
        <v>0</v>
      </c>
      <c r="U58" s="96" t="b">
        <v>0</v>
      </c>
      <c r="V58" s="96" t="b">
        <v>0</v>
      </c>
      <c r="W58" s="96" t="b">
        <v>0</v>
      </c>
      <c r="X58" s="96" t="b">
        <v>0</v>
      </c>
      <c r="Y58" s="98" t="b">
        <v>0</v>
      </c>
      <c r="Z58" s="103" t="b">
        <v>0</v>
      </c>
      <c r="AA58" s="103" t="b">
        <v>0</v>
      </c>
      <c r="AB58" s="103" t="b">
        <v>0</v>
      </c>
      <c r="AC58" s="103" t="b">
        <v>0</v>
      </c>
      <c r="AD58" s="103" t="b">
        <v>0</v>
      </c>
      <c r="AE58" s="103" t="b">
        <v>0</v>
      </c>
      <c r="AF58" s="104" t="b">
        <v>0</v>
      </c>
      <c r="AG58" s="102" t="b">
        <v>0</v>
      </c>
      <c r="AH58" s="102" t="b">
        <v>0</v>
      </c>
      <c r="AI58" s="102" t="b">
        <v>0</v>
      </c>
      <c r="AJ58" s="6"/>
      <c r="AK58" s="3">
        <f t="shared" si="34"/>
        <v>0</v>
      </c>
      <c r="AL58" s="63"/>
      <c r="AM58" s="44"/>
      <c r="AN58" s="44"/>
      <c r="AO58" s="44"/>
      <c r="AP58" s="44"/>
      <c r="AQ58" s="44"/>
      <c r="AR58" s="44"/>
      <c r="AS58" s="44"/>
      <c r="AT58" s="44"/>
      <c r="AU58" s="65"/>
      <c r="AV58" s="6"/>
      <c r="AW58" s="1"/>
      <c r="AX58" s="1"/>
      <c r="AY58" s="1"/>
      <c r="AZ58" s="1"/>
      <c r="BA58" s="1"/>
      <c r="BB58" s="1"/>
      <c r="BC58" s="1"/>
      <c r="BD58" s="1"/>
      <c r="BE58" s="1"/>
      <c r="BF58" s="1"/>
      <c r="BG58" s="1"/>
    </row>
    <row r="59" spans="1:59" ht="16" customHeight="1" x14ac:dyDescent="0.2">
      <c r="A59" s="3"/>
      <c r="B59" s="86"/>
      <c r="C59" s="143">
        <f t="shared" si="35"/>
        <v>0</v>
      </c>
      <c r="D59" s="144"/>
      <c r="E59" s="88" t="b">
        <v>0</v>
      </c>
      <c r="F59" s="88" t="b">
        <v>0</v>
      </c>
      <c r="G59" s="88" t="b">
        <v>0</v>
      </c>
      <c r="H59" s="88" t="b">
        <v>0</v>
      </c>
      <c r="I59" s="88" t="b">
        <v>0</v>
      </c>
      <c r="J59" s="88" t="b">
        <v>0</v>
      </c>
      <c r="K59" s="90" t="b">
        <v>0</v>
      </c>
      <c r="L59" s="92" t="b">
        <v>0</v>
      </c>
      <c r="M59" s="92" t="b">
        <v>0</v>
      </c>
      <c r="N59" s="92" t="b">
        <v>0</v>
      </c>
      <c r="O59" s="92" t="b">
        <v>0</v>
      </c>
      <c r="P59" s="92" t="b">
        <v>0</v>
      </c>
      <c r="Q59" s="92" t="b">
        <v>0</v>
      </c>
      <c r="R59" s="94" t="b">
        <v>0</v>
      </c>
      <c r="S59" s="96" t="b">
        <v>0</v>
      </c>
      <c r="T59" s="96" t="b">
        <v>0</v>
      </c>
      <c r="U59" s="96" t="b">
        <v>0</v>
      </c>
      <c r="V59" s="96" t="b">
        <v>0</v>
      </c>
      <c r="W59" s="96" t="b">
        <v>0</v>
      </c>
      <c r="X59" s="96" t="b">
        <v>0</v>
      </c>
      <c r="Y59" s="98" t="b">
        <v>0</v>
      </c>
      <c r="Z59" s="103" t="b">
        <v>0</v>
      </c>
      <c r="AA59" s="103" t="b">
        <v>0</v>
      </c>
      <c r="AB59" s="103" t="b">
        <v>0</v>
      </c>
      <c r="AC59" s="103" t="b">
        <v>0</v>
      </c>
      <c r="AD59" s="103" t="b">
        <v>0</v>
      </c>
      <c r="AE59" s="103" t="b">
        <v>0</v>
      </c>
      <c r="AF59" s="104" t="b">
        <v>0</v>
      </c>
      <c r="AG59" s="102" t="b">
        <v>0</v>
      </c>
      <c r="AH59" s="102" t="b">
        <v>0</v>
      </c>
      <c r="AI59" s="102" t="b">
        <v>0</v>
      </c>
      <c r="AJ59" s="6"/>
      <c r="AK59" s="3">
        <f t="shared" si="34"/>
        <v>0</v>
      </c>
      <c r="AL59" s="63"/>
      <c r="AM59" s="44"/>
      <c r="AN59" s="44"/>
      <c r="AO59" s="44"/>
      <c r="AP59" s="44"/>
      <c r="AQ59" s="44"/>
      <c r="AR59" s="44"/>
      <c r="AS59" s="44"/>
      <c r="AT59" s="44"/>
      <c r="AU59" s="65"/>
      <c r="AV59" s="6"/>
      <c r="AW59" s="1"/>
      <c r="AX59" s="1"/>
      <c r="AY59" s="1"/>
      <c r="AZ59" s="1"/>
      <c r="BA59" s="1"/>
      <c r="BB59" s="1"/>
      <c r="BC59" s="1"/>
      <c r="BD59" s="1"/>
      <c r="BE59" s="1"/>
      <c r="BF59" s="1"/>
      <c r="BG59" s="1"/>
    </row>
    <row r="60" spans="1:59" ht="16" customHeight="1" x14ac:dyDescent="0.2">
      <c r="A60" s="3"/>
      <c r="B60" s="86"/>
      <c r="C60" s="143">
        <f t="shared" si="35"/>
        <v>0</v>
      </c>
      <c r="D60" s="144"/>
      <c r="E60" s="88" t="b">
        <v>0</v>
      </c>
      <c r="F60" s="88" t="b">
        <v>0</v>
      </c>
      <c r="G60" s="88" t="b">
        <v>0</v>
      </c>
      <c r="H60" s="88" t="b">
        <v>0</v>
      </c>
      <c r="I60" s="88" t="b">
        <v>0</v>
      </c>
      <c r="J60" s="88" t="b">
        <v>0</v>
      </c>
      <c r="K60" s="90" t="b">
        <v>0</v>
      </c>
      <c r="L60" s="92" t="b">
        <v>0</v>
      </c>
      <c r="M60" s="92" t="b">
        <v>0</v>
      </c>
      <c r="N60" s="92" t="b">
        <v>0</v>
      </c>
      <c r="O60" s="92" t="b">
        <v>0</v>
      </c>
      <c r="P60" s="92" t="b">
        <v>0</v>
      </c>
      <c r="Q60" s="92" t="b">
        <v>0</v>
      </c>
      <c r="R60" s="94" t="b">
        <v>0</v>
      </c>
      <c r="S60" s="96" t="b">
        <v>0</v>
      </c>
      <c r="T60" s="96" t="b">
        <v>0</v>
      </c>
      <c r="U60" s="96" t="b">
        <v>0</v>
      </c>
      <c r="V60" s="96" t="b">
        <v>0</v>
      </c>
      <c r="W60" s="96" t="b">
        <v>0</v>
      </c>
      <c r="X60" s="96" t="b">
        <v>0</v>
      </c>
      <c r="Y60" s="98" t="b">
        <v>0</v>
      </c>
      <c r="Z60" s="103" t="b">
        <v>0</v>
      </c>
      <c r="AA60" s="103" t="b">
        <v>0</v>
      </c>
      <c r="AB60" s="103" t="b">
        <v>0</v>
      </c>
      <c r="AC60" s="103" t="b">
        <v>0</v>
      </c>
      <c r="AD60" s="103" t="b">
        <v>0</v>
      </c>
      <c r="AE60" s="103" t="b">
        <v>0</v>
      </c>
      <c r="AF60" s="104" t="b">
        <v>0</v>
      </c>
      <c r="AG60" s="102" t="b">
        <v>0</v>
      </c>
      <c r="AH60" s="102" t="b">
        <v>0</v>
      </c>
      <c r="AI60" s="102" t="b">
        <v>0</v>
      </c>
      <c r="AJ60" s="6"/>
      <c r="AK60" s="3">
        <f t="shared" si="34"/>
        <v>0</v>
      </c>
      <c r="AL60" s="63"/>
      <c r="AM60" s="44"/>
      <c r="AN60" s="44"/>
      <c r="AO60" s="44"/>
      <c r="AP60" s="44"/>
      <c r="AQ60" s="44"/>
      <c r="AR60" s="44"/>
      <c r="AS60" s="44"/>
      <c r="AT60" s="44"/>
      <c r="AU60" s="65"/>
      <c r="AV60" s="6"/>
      <c r="AW60" s="1"/>
      <c r="AX60" s="1"/>
      <c r="AY60" s="1"/>
      <c r="AZ60" s="1"/>
      <c r="BA60" s="1"/>
      <c r="BB60" s="1"/>
      <c r="BC60" s="1"/>
      <c r="BD60" s="1"/>
      <c r="BE60" s="1"/>
      <c r="BF60" s="1"/>
      <c r="BG60" s="1"/>
    </row>
    <row r="61" spans="1:59" ht="16" customHeight="1" x14ac:dyDescent="0.2">
      <c r="A61" s="3"/>
      <c r="B61" s="86"/>
      <c r="C61" s="143">
        <f t="shared" si="35"/>
        <v>0</v>
      </c>
      <c r="D61" s="144"/>
      <c r="E61" s="88" t="b">
        <v>0</v>
      </c>
      <c r="F61" s="88" t="b">
        <v>0</v>
      </c>
      <c r="G61" s="88" t="b">
        <v>0</v>
      </c>
      <c r="H61" s="88" t="b">
        <v>0</v>
      </c>
      <c r="I61" s="88" t="b">
        <v>0</v>
      </c>
      <c r="J61" s="88" t="b">
        <v>0</v>
      </c>
      <c r="K61" s="90" t="b">
        <v>0</v>
      </c>
      <c r="L61" s="92" t="b">
        <v>0</v>
      </c>
      <c r="M61" s="92" t="b">
        <v>0</v>
      </c>
      <c r="N61" s="92" t="b">
        <v>0</v>
      </c>
      <c r="O61" s="92" t="b">
        <v>0</v>
      </c>
      <c r="P61" s="92" t="b">
        <v>0</v>
      </c>
      <c r="Q61" s="92" t="b">
        <v>0</v>
      </c>
      <c r="R61" s="94" t="b">
        <v>0</v>
      </c>
      <c r="S61" s="96" t="b">
        <v>0</v>
      </c>
      <c r="T61" s="96" t="b">
        <v>0</v>
      </c>
      <c r="U61" s="96" t="b">
        <v>0</v>
      </c>
      <c r="V61" s="96" t="b">
        <v>0</v>
      </c>
      <c r="W61" s="96" t="b">
        <v>0</v>
      </c>
      <c r="X61" s="96" t="b">
        <v>0</v>
      </c>
      <c r="Y61" s="98" t="b">
        <v>0</v>
      </c>
      <c r="Z61" s="103" t="b">
        <v>0</v>
      </c>
      <c r="AA61" s="103" t="b">
        <v>0</v>
      </c>
      <c r="AB61" s="103" t="b">
        <v>0</v>
      </c>
      <c r="AC61" s="103" t="b">
        <v>0</v>
      </c>
      <c r="AD61" s="103" t="b">
        <v>0</v>
      </c>
      <c r="AE61" s="103" t="b">
        <v>0</v>
      </c>
      <c r="AF61" s="104" t="b">
        <v>0</v>
      </c>
      <c r="AG61" s="102" t="b">
        <v>0</v>
      </c>
      <c r="AH61" s="102" t="b">
        <v>0</v>
      </c>
      <c r="AI61" s="102" t="b">
        <v>0</v>
      </c>
      <c r="AJ61" s="6"/>
      <c r="AK61" s="3">
        <f t="shared" si="34"/>
        <v>0</v>
      </c>
      <c r="AL61" s="63"/>
      <c r="AM61" s="44"/>
      <c r="AN61" s="44"/>
      <c r="AO61" s="44"/>
      <c r="AP61" s="44"/>
      <c r="AQ61" s="44"/>
      <c r="AR61" s="44"/>
      <c r="AS61" s="44"/>
      <c r="AT61" s="44"/>
      <c r="AU61" s="65"/>
      <c r="AV61" s="6"/>
      <c r="AW61" s="1"/>
      <c r="AX61" s="1"/>
      <c r="AY61" s="1"/>
      <c r="AZ61" s="1"/>
      <c r="BA61" s="1"/>
      <c r="BB61" s="1"/>
      <c r="BC61" s="1"/>
      <c r="BD61" s="1"/>
      <c r="BE61" s="1"/>
      <c r="BF61" s="1"/>
      <c r="BG61" s="1"/>
    </row>
    <row r="62" spans="1:59" ht="16" customHeight="1" x14ac:dyDescent="0.2">
      <c r="A62" s="3"/>
      <c r="B62" s="86"/>
      <c r="C62" s="143">
        <f t="shared" si="35"/>
        <v>0</v>
      </c>
      <c r="D62" s="144"/>
      <c r="E62" s="88" t="b">
        <v>0</v>
      </c>
      <c r="F62" s="88" t="b">
        <v>0</v>
      </c>
      <c r="G62" s="88" t="b">
        <v>0</v>
      </c>
      <c r="H62" s="88" t="b">
        <v>0</v>
      </c>
      <c r="I62" s="88" t="b">
        <v>0</v>
      </c>
      <c r="J62" s="88" t="b">
        <v>0</v>
      </c>
      <c r="K62" s="90" t="b">
        <v>0</v>
      </c>
      <c r="L62" s="92" t="b">
        <v>0</v>
      </c>
      <c r="M62" s="92" t="b">
        <v>0</v>
      </c>
      <c r="N62" s="92" t="b">
        <v>0</v>
      </c>
      <c r="O62" s="92" t="b">
        <v>0</v>
      </c>
      <c r="P62" s="92" t="b">
        <v>0</v>
      </c>
      <c r="Q62" s="92" t="b">
        <v>0</v>
      </c>
      <c r="R62" s="94" t="b">
        <v>0</v>
      </c>
      <c r="S62" s="96" t="b">
        <v>0</v>
      </c>
      <c r="T62" s="96" t="b">
        <v>0</v>
      </c>
      <c r="U62" s="96" t="b">
        <v>0</v>
      </c>
      <c r="V62" s="96" t="b">
        <v>0</v>
      </c>
      <c r="W62" s="96" t="b">
        <v>0</v>
      </c>
      <c r="X62" s="96" t="b">
        <v>0</v>
      </c>
      <c r="Y62" s="98" t="b">
        <v>0</v>
      </c>
      <c r="Z62" s="103" t="b">
        <v>0</v>
      </c>
      <c r="AA62" s="103" t="b">
        <v>0</v>
      </c>
      <c r="AB62" s="103" t="b">
        <v>0</v>
      </c>
      <c r="AC62" s="103" t="b">
        <v>0</v>
      </c>
      <c r="AD62" s="103" t="b">
        <v>0</v>
      </c>
      <c r="AE62" s="103" t="b">
        <v>0</v>
      </c>
      <c r="AF62" s="104" t="b">
        <v>0</v>
      </c>
      <c r="AG62" s="102" t="b">
        <v>0</v>
      </c>
      <c r="AH62" s="102" t="b">
        <v>0</v>
      </c>
      <c r="AI62" s="102" t="b">
        <v>0</v>
      </c>
      <c r="AJ62" s="6"/>
      <c r="AK62" s="3">
        <f t="shared" si="34"/>
        <v>0</v>
      </c>
      <c r="AL62" s="63"/>
      <c r="AM62" s="44"/>
      <c r="AN62" s="44"/>
      <c r="AO62" s="44"/>
      <c r="AP62" s="44"/>
      <c r="AQ62" s="44"/>
      <c r="AR62" s="44"/>
      <c r="AS62" s="44"/>
      <c r="AT62" s="44"/>
      <c r="AU62" s="65"/>
      <c r="AV62" s="6"/>
      <c r="AW62" s="1"/>
      <c r="AX62" s="1"/>
      <c r="AY62" s="1"/>
      <c r="AZ62" s="1"/>
      <c r="BA62" s="1"/>
      <c r="BB62" s="1"/>
      <c r="BC62" s="1"/>
      <c r="BD62" s="1"/>
      <c r="BE62" s="1"/>
      <c r="BF62" s="1"/>
      <c r="BG62" s="1"/>
    </row>
    <row r="63" spans="1:59" ht="16" customHeight="1" x14ac:dyDescent="0.2">
      <c r="A63" s="3"/>
      <c r="B63" s="86"/>
      <c r="C63" s="143">
        <f t="shared" si="35"/>
        <v>0</v>
      </c>
      <c r="D63" s="144"/>
      <c r="E63" s="88" t="b">
        <v>0</v>
      </c>
      <c r="F63" s="88" t="b">
        <v>0</v>
      </c>
      <c r="G63" s="88" t="b">
        <v>0</v>
      </c>
      <c r="H63" s="88" t="b">
        <v>0</v>
      </c>
      <c r="I63" s="88" t="b">
        <v>0</v>
      </c>
      <c r="J63" s="88" t="b">
        <v>0</v>
      </c>
      <c r="K63" s="90" t="b">
        <v>0</v>
      </c>
      <c r="L63" s="92" t="b">
        <v>0</v>
      </c>
      <c r="M63" s="92" t="b">
        <v>0</v>
      </c>
      <c r="N63" s="92" t="b">
        <v>0</v>
      </c>
      <c r="O63" s="92" t="b">
        <v>0</v>
      </c>
      <c r="P63" s="92" t="b">
        <v>0</v>
      </c>
      <c r="Q63" s="92" t="b">
        <v>0</v>
      </c>
      <c r="R63" s="94" t="b">
        <v>0</v>
      </c>
      <c r="S63" s="96" t="b">
        <v>0</v>
      </c>
      <c r="T63" s="96" t="b">
        <v>0</v>
      </c>
      <c r="U63" s="96" t="b">
        <v>0</v>
      </c>
      <c r="V63" s="96" t="b">
        <v>0</v>
      </c>
      <c r="W63" s="96" t="b">
        <v>0</v>
      </c>
      <c r="X63" s="96" t="b">
        <v>0</v>
      </c>
      <c r="Y63" s="98" t="b">
        <v>0</v>
      </c>
      <c r="Z63" s="103" t="b">
        <v>0</v>
      </c>
      <c r="AA63" s="103" t="b">
        <v>0</v>
      </c>
      <c r="AB63" s="103" t="b">
        <v>0</v>
      </c>
      <c r="AC63" s="103" t="b">
        <v>0</v>
      </c>
      <c r="AD63" s="103" t="b">
        <v>0</v>
      </c>
      <c r="AE63" s="103" t="b">
        <v>0</v>
      </c>
      <c r="AF63" s="104" t="b">
        <v>0</v>
      </c>
      <c r="AG63" s="102" t="b">
        <v>0</v>
      </c>
      <c r="AH63" s="102" t="b">
        <v>0</v>
      </c>
      <c r="AI63" s="102" t="b">
        <v>0</v>
      </c>
      <c r="AJ63" s="6"/>
      <c r="AK63" s="3">
        <f t="shared" si="34"/>
        <v>0</v>
      </c>
      <c r="AL63" s="63"/>
      <c r="AM63" s="44"/>
      <c r="AN63" s="44"/>
      <c r="AO63" s="44"/>
      <c r="AP63" s="44"/>
      <c r="AQ63" s="44"/>
      <c r="AR63" s="44"/>
      <c r="AS63" s="44"/>
      <c r="AT63" s="44"/>
      <c r="AU63" s="65"/>
      <c r="AV63" s="6"/>
      <c r="AW63" s="1"/>
      <c r="AX63" s="1"/>
      <c r="AY63" s="1"/>
      <c r="AZ63" s="1"/>
      <c r="BA63" s="1"/>
      <c r="BB63" s="1"/>
      <c r="BC63" s="1"/>
      <c r="BD63" s="1"/>
      <c r="BE63" s="1"/>
      <c r="BF63" s="1"/>
      <c r="BG63" s="1"/>
    </row>
    <row r="64" spans="1:59" ht="16" customHeight="1" x14ac:dyDescent="0.2">
      <c r="A64" s="3"/>
      <c r="B64" s="86"/>
      <c r="C64" s="143">
        <f t="shared" si="35"/>
        <v>0</v>
      </c>
      <c r="D64" s="144"/>
      <c r="E64" s="88" t="b">
        <v>0</v>
      </c>
      <c r="F64" s="88" t="b">
        <v>0</v>
      </c>
      <c r="G64" s="88" t="b">
        <v>0</v>
      </c>
      <c r="H64" s="88" t="b">
        <v>0</v>
      </c>
      <c r="I64" s="88" t="b">
        <v>0</v>
      </c>
      <c r="J64" s="88" t="b">
        <v>0</v>
      </c>
      <c r="K64" s="90" t="b">
        <v>0</v>
      </c>
      <c r="L64" s="92" t="b">
        <v>0</v>
      </c>
      <c r="M64" s="92" t="b">
        <v>0</v>
      </c>
      <c r="N64" s="92" t="b">
        <v>0</v>
      </c>
      <c r="O64" s="92" t="b">
        <v>0</v>
      </c>
      <c r="P64" s="92" t="b">
        <v>0</v>
      </c>
      <c r="Q64" s="92" t="b">
        <v>0</v>
      </c>
      <c r="R64" s="94" t="b">
        <v>0</v>
      </c>
      <c r="S64" s="96" t="b">
        <v>0</v>
      </c>
      <c r="T64" s="96" t="b">
        <v>0</v>
      </c>
      <c r="U64" s="96" t="b">
        <v>0</v>
      </c>
      <c r="V64" s="96" t="b">
        <v>0</v>
      </c>
      <c r="W64" s="96" t="b">
        <v>0</v>
      </c>
      <c r="X64" s="96" t="b">
        <v>0</v>
      </c>
      <c r="Y64" s="98" t="b">
        <v>0</v>
      </c>
      <c r="Z64" s="103" t="b">
        <v>0</v>
      </c>
      <c r="AA64" s="103" t="b">
        <v>0</v>
      </c>
      <c r="AB64" s="103" t="b">
        <v>0</v>
      </c>
      <c r="AC64" s="103" t="b">
        <v>0</v>
      </c>
      <c r="AD64" s="103" t="b">
        <v>0</v>
      </c>
      <c r="AE64" s="103" t="b">
        <v>0</v>
      </c>
      <c r="AF64" s="104" t="b">
        <v>0</v>
      </c>
      <c r="AG64" s="102" t="b">
        <v>0</v>
      </c>
      <c r="AH64" s="102" t="b">
        <v>0</v>
      </c>
      <c r="AI64" s="102" t="b">
        <v>0</v>
      </c>
      <c r="AJ64" s="6"/>
      <c r="AK64" s="3">
        <f t="shared" si="34"/>
        <v>0</v>
      </c>
      <c r="AL64" s="63"/>
      <c r="AM64" s="44"/>
      <c r="AN64" s="44"/>
      <c r="AO64" s="44"/>
      <c r="AP64" s="44"/>
      <c r="AQ64" s="44"/>
      <c r="AR64" s="44"/>
      <c r="AS64" s="44"/>
      <c r="AT64" s="44"/>
      <c r="AU64" s="65"/>
      <c r="AV64" s="6"/>
      <c r="AW64" s="1"/>
      <c r="AX64" s="1"/>
      <c r="AY64" s="1"/>
      <c r="AZ64" s="1"/>
      <c r="BA64" s="1"/>
      <c r="BB64" s="1"/>
      <c r="BC64" s="1"/>
      <c r="BD64" s="1"/>
      <c r="BE64" s="1"/>
      <c r="BF64" s="1"/>
      <c r="BG64" s="1"/>
    </row>
    <row r="65" spans="1:59" ht="16" customHeight="1" x14ac:dyDescent="0.2">
      <c r="A65" s="3"/>
      <c r="B65" s="86"/>
      <c r="C65" s="143">
        <f t="shared" si="35"/>
        <v>0</v>
      </c>
      <c r="D65" s="144"/>
      <c r="E65" s="88" t="b">
        <v>0</v>
      </c>
      <c r="F65" s="88" t="b">
        <v>0</v>
      </c>
      <c r="G65" s="88" t="b">
        <v>0</v>
      </c>
      <c r="H65" s="88" t="b">
        <v>0</v>
      </c>
      <c r="I65" s="88" t="b">
        <v>0</v>
      </c>
      <c r="J65" s="88" t="b">
        <v>0</v>
      </c>
      <c r="K65" s="90" t="b">
        <v>0</v>
      </c>
      <c r="L65" s="92" t="b">
        <v>0</v>
      </c>
      <c r="M65" s="92" t="b">
        <v>0</v>
      </c>
      <c r="N65" s="92" t="b">
        <v>0</v>
      </c>
      <c r="O65" s="92" t="b">
        <v>0</v>
      </c>
      <c r="P65" s="92" t="b">
        <v>0</v>
      </c>
      <c r="Q65" s="92" t="b">
        <v>0</v>
      </c>
      <c r="R65" s="94" t="b">
        <v>0</v>
      </c>
      <c r="S65" s="96" t="b">
        <v>0</v>
      </c>
      <c r="T65" s="96" t="b">
        <v>0</v>
      </c>
      <c r="U65" s="96" t="b">
        <v>0</v>
      </c>
      <c r="V65" s="96" t="b">
        <v>0</v>
      </c>
      <c r="W65" s="96" t="b">
        <v>0</v>
      </c>
      <c r="X65" s="96" t="b">
        <v>0</v>
      </c>
      <c r="Y65" s="98" t="b">
        <v>0</v>
      </c>
      <c r="Z65" s="103" t="b">
        <v>0</v>
      </c>
      <c r="AA65" s="103" t="b">
        <v>0</v>
      </c>
      <c r="AB65" s="103" t="b">
        <v>0</v>
      </c>
      <c r="AC65" s="103" t="b">
        <v>0</v>
      </c>
      <c r="AD65" s="103" t="b">
        <v>0</v>
      </c>
      <c r="AE65" s="103" t="b">
        <v>0</v>
      </c>
      <c r="AF65" s="104" t="b">
        <v>0</v>
      </c>
      <c r="AG65" s="102" t="b">
        <v>0</v>
      </c>
      <c r="AH65" s="102" t="b">
        <v>0</v>
      </c>
      <c r="AI65" s="102" t="b">
        <v>0</v>
      </c>
      <c r="AJ65" s="6"/>
      <c r="AK65" s="3">
        <f t="shared" si="34"/>
        <v>0</v>
      </c>
      <c r="AL65" s="63"/>
      <c r="AM65" s="44"/>
      <c r="AN65" s="44"/>
      <c r="AO65" s="44"/>
      <c r="AP65" s="44"/>
      <c r="AQ65" s="44"/>
      <c r="AR65" s="44"/>
      <c r="AS65" s="44"/>
      <c r="AT65" s="44"/>
      <c r="AU65" s="65"/>
      <c r="AV65" s="6"/>
      <c r="AW65" s="1"/>
      <c r="AX65" s="1"/>
      <c r="AY65" s="1"/>
      <c r="AZ65" s="1"/>
      <c r="BA65" s="1"/>
      <c r="BB65" s="1"/>
      <c r="BC65" s="1"/>
      <c r="BD65" s="1"/>
      <c r="BE65" s="1"/>
      <c r="BF65" s="1"/>
      <c r="BG65" s="1"/>
    </row>
    <row r="66" spans="1:59" ht="16" customHeight="1" x14ac:dyDescent="0.2">
      <c r="A66" s="3"/>
      <c r="B66" s="86"/>
      <c r="C66" s="143">
        <f t="shared" si="35"/>
        <v>0</v>
      </c>
      <c r="D66" s="144"/>
      <c r="E66" s="88" t="b">
        <v>0</v>
      </c>
      <c r="F66" s="88" t="b">
        <v>0</v>
      </c>
      <c r="G66" s="88" t="b">
        <v>0</v>
      </c>
      <c r="H66" s="88" t="b">
        <v>0</v>
      </c>
      <c r="I66" s="88" t="b">
        <v>0</v>
      </c>
      <c r="J66" s="88" t="b">
        <v>0</v>
      </c>
      <c r="K66" s="90" t="b">
        <v>0</v>
      </c>
      <c r="L66" s="92" t="b">
        <v>0</v>
      </c>
      <c r="M66" s="92" t="b">
        <v>0</v>
      </c>
      <c r="N66" s="92" t="b">
        <v>0</v>
      </c>
      <c r="O66" s="92" t="b">
        <v>0</v>
      </c>
      <c r="P66" s="92" t="b">
        <v>0</v>
      </c>
      <c r="Q66" s="92" t="b">
        <v>0</v>
      </c>
      <c r="R66" s="94" t="b">
        <v>0</v>
      </c>
      <c r="S66" s="96" t="b">
        <v>0</v>
      </c>
      <c r="T66" s="96" t="b">
        <v>0</v>
      </c>
      <c r="U66" s="96" t="b">
        <v>0</v>
      </c>
      <c r="V66" s="96" t="b">
        <v>0</v>
      </c>
      <c r="W66" s="96" t="b">
        <v>0</v>
      </c>
      <c r="X66" s="96" t="b">
        <v>0</v>
      </c>
      <c r="Y66" s="98" t="b">
        <v>0</v>
      </c>
      <c r="Z66" s="103" t="b">
        <v>0</v>
      </c>
      <c r="AA66" s="103" t="b">
        <v>0</v>
      </c>
      <c r="AB66" s="103" t="b">
        <v>0</v>
      </c>
      <c r="AC66" s="103" t="b">
        <v>0</v>
      </c>
      <c r="AD66" s="103" t="b">
        <v>0</v>
      </c>
      <c r="AE66" s="103" t="b">
        <v>0</v>
      </c>
      <c r="AF66" s="104" t="b">
        <v>0</v>
      </c>
      <c r="AG66" s="102" t="b">
        <v>0</v>
      </c>
      <c r="AH66" s="102" t="b">
        <v>0</v>
      </c>
      <c r="AI66" s="102" t="b">
        <v>0</v>
      </c>
      <c r="AJ66" s="6"/>
      <c r="AK66" s="3">
        <f t="shared" si="34"/>
        <v>0</v>
      </c>
      <c r="AL66" s="63"/>
      <c r="AM66" s="44"/>
      <c r="AN66" s="44"/>
      <c r="AO66" s="44"/>
      <c r="AP66" s="44"/>
      <c r="AQ66" s="44"/>
      <c r="AR66" s="44"/>
      <c r="AS66" s="44"/>
      <c r="AT66" s="44"/>
      <c r="AU66" s="65"/>
      <c r="AV66" s="6"/>
      <c r="AW66" s="1"/>
      <c r="AX66" s="1"/>
      <c r="AY66" s="1"/>
      <c r="AZ66" s="1"/>
      <c r="BA66" s="1"/>
      <c r="BB66" s="1"/>
      <c r="BC66" s="1"/>
      <c r="BD66" s="1"/>
      <c r="BE66" s="1"/>
      <c r="BF66" s="1"/>
      <c r="BG66" s="1"/>
    </row>
    <row r="67" spans="1:59" ht="16" customHeight="1" x14ac:dyDescent="0.2">
      <c r="A67" s="3"/>
      <c r="B67" s="86"/>
      <c r="C67" s="143">
        <f t="shared" si="35"/>
        <v>0</v>
      </c>
      <c r="D67" s="144"/>
      <c r="E67" s="88" t="b">
        <v>0</v>
      </c>
      <c r="F67" s="88" t="b">
        <v>0</v>
      </c>
      <c r="G67" s="88" t="b">
        <v>0</v>
      </c>
      <c r="H67" s="88" t="b">
        <v>0</v>
      </c>
      <c r="I67" s="88" t="b">
        <v>0</v>
      </c>
      <c r="J67" s="88" t="b">
        <v>0</v>
      </c>
      <c r="K67" s="90" t="b">
        <v>0</v>
      </c>
      <c r="L67" s="92" t="b">
        <v>0</v>
      </c>
      <c r="M67" s="92" t="b">
        <v>0</v>
      </c>
      <c r="N67" s="92" t="b">
        <v>0</v>
      </c>
      <c r="O67" s="92" t="b">
        <v>0</v>
      </c>
      <c r="P67" s="92" t="b">
        <v>0</v>
      </c>
      <c r="Q67" s="92" t="b">
        <v>0</v>
      </c>
      <c r="R67" s="94" t="b">
        <v>0</v>
      </c>
      <c r="S67" s="96" t="b">
        <v>0</v>
      </c>
      <c r="T67" s="96" t="b">
        <v>0</v>
      </c>
      <c r="U67" s="96" t="b">
        <v>0</v>
      </c>
      <c r="V67" s="96" t="b">
        <v>0</v>
      </c>
      <c r="W67" s="96" t="b">
        <v>0</v>
      </c>
      <c r="X67" s="96" t="b">
        <v>0</v>
      </c>
      <c r="Y67" s="98" t="b">
        <v>0</v>
      </c>
      <c r="Z67" s="103" t="b">
        <v>0</v>
      </c>
      <c r="AA67" s="103" t="b">
        <v>0</v>
      </c>
      <c r="AB67" s="103" t="b">
        <v>0</v>
      </c>
      <c r="AC67" s="103" t="b">
        <v>0</v>
      </c>
      <c r="AD67" s="103" t="b">
        <v>0</v>
      </c>
      <c r="AE67" s="103" t="b">
        <v>0</v>
      </c>
      <c r="AF67" s="104" t="b">
        <v>0</v>
      </c>
      <c r="AG67" s="102" t="b">
        <v>0</v>
      </c>
      <c r="AH67" s="102" t="b">
        <v>0</v>
      </c>
      <c r="AI67" s="102" t="b">
        <v>0</v>
      </c>
      <c r="AJ67" s="6"/>
      <c r="AK67" s="3">
        <f t="shared" si="34"/>
        <v>0</v>
      </c>
      <c r="AL67" s="63"/>
      <c r="AM67" s="44"/>
      <c r="AN67" s="44"/>
      <c r="AO67" s="44"/>
      <c r="AP67" s="44"/>
      <c r="AQ67" s="44"/>
      <c r="AR67" s="44"/>
      <c r="AS67" s="44"/>
      <c r="AT67" s="44"/>
      <c r="AU67" s="65"/>
      <c r="AV67" s="6"/>
      <c r="AW67" s="1"/>
      <c r="AX67" s="1"/>
      <c r="AY67" s="1"/>
      <c r="AZ67" s="1"/>
      <c r="BA67" s="1"/>
      <c r="BB67" s="1"/>
      <c r="BC67" s="1"/>
      <c r="BD67" s="1"/>
      <c r="BE67" s="1"/>
      <c r="BF67" s="1"/>
      <c r="BG67" s="1"/>
    </row>
    <row r="68" spans="1:59" ht="16" customHeight="1" x14ac:dyDescent="0.2">
      <c r="A68" s="3"/>
      <c r="B68" s="86"/>
      <c r="C68" s="143">
        <f t="shared" si="35"/>
        <v>0</v>
      </c>
      <c r="D68" s="144"/>
      <c r="E68" s="88" t="b">
        <v>0</v>
      </c>
      <c r="F68" s="88" t="b">
        <v>0</v>
      </c>
      <c r="G68" s="88" t="b">
        <v>0</v>
      </c>
      <c r="H68" s="88" t="b">
        <v>0</v>
      </c>
      <c r="I68" s="88" t="b">
        <v>0</v>
      </c>
      <c r="J68" s="88" t="b">
        <v>0</v>
      </c>
      <c r="K68" s="90" t="b">
        <v>0</v>
      </c>
      <c r="L68" s="92" t="b">
        <v>0</v>
      </c>
      <c r="M68" s="92" t="b">
        <v>0</v>
      </c>
      <c r="N68" s="92" t="b">
        <v>0</v>
      </c>
      <c r="O68" s="92" t="b">
        <v>0</v>
      </c>
      <c r="P68" s="92" t="b">
        <v>0</v>
      </c>
      <c r="Q68" s="92" t="b">
        <v>0</v>
      </c>
      <c r="R68" s="94" t="b">
        <v>0</v>
      </c>
      <c r="S68" s="96" t="b">
        <v>0</v>
      </c>
      <c r="T68" s="96" t="b">
        <v>0</v>
      </c>
      <c r="U68" s="96" t="b">
        <v>0</v>
      </c>
      <c r="V68" s="96" t="b">
        <v>0</v>
      </c>
      <c r="W68" s="96" t="b">
        <v>0</v>
      </c>
      <c r="X68" s="96" t="b">
        <v>0</v>
      </c>
      <c r="Y68" s="98" t="b">
        <v>0</v>
      </c>
      <c r="Z68" s="103" t="b">
        <v>0</v>
      </c>
      <c r="AA68" s="103" t="b">
        <v>0</v>
      </c>
      <c r="AB68" s="103" t="b">
        <v>0</v>
      </c>
      <c r="AC68" s="103" t="b">
        <v>0</v>
      </c>
      <c r="AD68" s="103" t="b">
        <v>0</v>
      </c>
      <c r="AE68" s="103" t="b">
        <v>0</v>
      </c>
      <c r="AF68" s="104" t="b">
        <v>0</v>
      </c>
      <c r="AG68" s="102" t="b">
        <v>0</v>
      </c>
      <c r="AH68" s="102" t="b">
        <v>0</v>
      </c>
      <c r="AI68" s="102" t="b">
        <v>0</v>
      </c>
      <c r="AJ68" s="6"/>
      <c r="AK68" s="3">
        <f t="shared" si="34"/>
        <v>0</v>
      </c>
      <c r="AL68" s="63"/>
      <c r="AM68" s="44"/>
      <c r="AN68" s="44"/>
      <c r="AO68" s="70">
        <f>SUM(AG31:AI31)/SUM(AG30:AI30)</f>
        <v>0.28205128205128205</v>
      </c>
      <c r="AP68" s="44"/>
      <c r="AQ68" s="44"/>
      <c r="AR68" s="44"/>
      <c r="AS68" s="76">
        <f>AJ31/AK31</f>
        <v>0.44444444444444442</v>
      </c>
      <c r="AT68" s="44"/>
      <c r="AU68" s="65"/>
      <c r="AV68" s="6"/>
      <c r="AW68" s="1"/>
      <c r="AX68" s="1"/>
      <c r="AY68" s="1"/>
      <c r="AZ68" s="1"/>
      <c r="BA68" s="1"/>
      <c r="BB68" s="1"/>
      <c r="BC68" s="1"/>
      <c r="BD68" s="1"/>
      <c r="BE68" s="1"/>
      <c r="BF68" s="1"/>
      <c r="BG68" s="1"/>
    </row>
    <row r="69" spans="1:59" ht="16" customHeight="1" x14ac:dyDescent="0.2">
      <c r="A69" s="3"/>
      <c r="B69" s="86"/>
      <c r="C69" s="143">
        <f t="shared" si="35"/>
        <v>0</v>
      </c>
      <c r="D69" s="144"/>
      <c r="E69" s="88" t="b">
        <v>0</v>
      </c>
      <c r="F69" s="88" t="b">
        <v>0</v>
      </c>
      <c r="G69" s="88" t="b">
        <v>0</v>
      </c>
      <c r="H69" s="88" t="b">
        <v>0</v>
      </c>
      <c r="I69" s="88" t="b">
        <v>0</v>
      </c>
      <c r="J69" s="88" t="b">
        <v>0</v>
      </c>
      <c r="K69" s="90" t="b">
        <v>0</v>
      </c>
      <c r="L69" s="92" t="b">
        <v>0</v>
      </c>
      <c r="M69" s="92" t="b">
        <v>0</v>
      </c>
      <c r="N69" s="92" t="b">
        <v>0</v>
      </c>
      <c r="O69" s="92" t="b">
        <v>0</v>
      </c>
      <c r="P69" s="92" t="b">
        <v>0</v>
      </c>
      <c r="Q69" s="92" t="b">
        <v>0</v>
      </c>
      <c r="R69" s="94" t="b">
        <v>0</v>
      </c>
      <c r="S69" s="96" t="b">
        <v>0</v>
      </c>
      <c r="T69" s="96" t="b">
        <v>0</v>
      </c>
      <c r="U69" s="96" t="b">
        <v>0</v>
      </c>
      <c r="V69" s="96" t="b">
        <v>0</v>
      </c>
      <c r="W69" s="96" t="b">
        <v>0</v>
      </c>
      <c r="X69" s="96" t="b">
        <v>0</v>
      </c>
      <c r="Y69" s="98" t="b">
        <v>0</v>
      </c>
      <c r="Z69" s="103" t="b">
        <v>0</v>
      </c>
      <c r="AA69" s="103" t="b">
        <v>0</v>
      </c>
      <c r="AB69" s="103" t="b">
        <v>0</v>
      </c>
      <c r="AC69" s="103" t="b">
        <v>0</v>
      </c>
      <c r="AD69" s="103" t="b">
        <v>0</v>
      </c>
      <c r="AE69" s="103" t="b">
        <v>0</v>
      </c>
      <c r="AF69" s="104" t="b">
        <v>0</v>
      </c>
      <c r="AG69" s="102" t="b">
        <v>0</v>
      </c>
      <c r="AH69" s="102" t="b">
        <v>0</v>
      </c>
      <c r="AI69" s="102" t="b">
        <v>0</v>
      </c>
      <c r="AJ69" s="6"/>
      <c r="AK69" s="3">
        <f t="shared" si="34"/>
        <v>0</v>
      </c>
      <c r="AL69" s="63"/>
      <c r="AM69" s="44"/>
      <c r="AN69" s="44"/>
      <c r="AO69" s="44"/>
      <c r="AP69" s="44"/>
      <c r="AQ69" s="44"/>
      <c r="AR69" s="44"/>
      <c r="AS69" s="44"/>
      <c r="AT69" s="44"/>
      <c r="AU69" s="65"/>
      <c r="AV69" s="6"/>
      <c r="AW69" s="1"/>
      <c r="AX69" s="1"/>
      <c r="AY69" s="1"/>
      <c r="AZ69" s="1"/>
      <c r="BA69" s="1"/>
      <c r="BB69" s="1"/>
      <c r="BC69" s="1"/>
      <c r="BD69" s="1"/>
      <c r="BE69" s="1"/>
      <c r="BF69" s="1"/>
      <c r="BG69" s="1"/>
    </row>
    <row r="70" spans="1:59" ht="16" customHeight="1" x14ac:dyDescent="0.2">
      <c r="A70" s="3"/>
      <c r="B70" s="86"/>
      <c r="C70" s="143">
        <f t="shared" si="35"/>
        <v>0</v>
      </c>
      <c r="D70" s="144"/>
      <c r="E70" s="88" t="b">
        <v>0</v>
      </c>
      <c r="F70" s="88" t="b">
        <v>0</v>
      </c>
      <c r="G70" s="88" t="b">
        <v>0</v>
      </c>
      <c r="H70" s="88" t="b">
        <v>0</v>
      </c>
      <c r="I70" s="88" t="b">
        <v>0</v>
      </c>
      <c r="J70" s="88" t="b">
        <v>0</v>
      </c>
      <c r="K70" s="90" t="b">
        <v>0</v>
      </c>
      <c r="L70" s="92" t="b">
        <v>0</v>
      </c>
      <c r="M70" s="92" t="b">
        <v>0</v>
      </c>
      <c r="N70" s="92" t="b">
        <v>0</v>
      </c>
      <c r="O70" s="92" t="b">
        <v>0</v>
      </c>
      <c r="P70" s="92" t="b">
        <v>0</v>
      </c>
      <c r="Q70" s="92" t="b">
        <v>0</v>
      </c>
      <c r="R70" s="94" t="b">
        <v>0</v>
      </c>
      <c r="S70" s="96" t="b">
        <v>0</v>
      </c>
      <c r="T70" s="96" t="b">
        <v>0</v>
      </c>
      <c r="U70" s="96" t="b">
        <v>0</v>
      </c>
      <c r="V70" s="96" t="b">
        <v>0</v>
      </c>
      <c r="W70" s="96" t="b">
        <v>0</v>
      </c>
      <c r="X70" s="96" t="b">
        <v>0</v>
      </c>
      <c r="Y70" s="98" t="b">
        <v>0</v>
      </c>
      <c r="Z70" s="103" t="b">
        <v>0</v>
      </c>
      <c r="AA70" s="103" t="b">
        <v>0</v>
      </c>
      <c r="AB70" s="103" t="b">
        <v>0</v>
      </c>
      <c r="AC70" s="103" t="b">
        <v>0</v>
      </c>
      <c r="AD70" s="103" t="b">
        <v>0</v>
      </c>
      <c r="AE70" s="103" t="b">
        <v>0</v>
      </c>
      <c r="AF70" s="104" t="b">
        <v>0</v>
      </c>
      <c r="AG70" s="102" t="b">
        <v>0</v>
      </c>
      <c r="AH70" s="102" t="b">
        <v>0</v>
      </c>
      <c r="AI70" s="102" t="b">
        <v>0</v>
      </c>
      <c r="AJ70" s="6"/>
      <c r="AK70" s="3">
        <f t="shared" si="34"/>
        <v>0</v>
      </c>
      <c r="AL70" s="63"/>
      <c r="AM70" s="44"/>
      <c r="AN70" s="44"/>
      <c r="AO70" s="44"/>
      <c r="AP70" s="44"/>
      <c r="AQ70" s="44"/>
      <c r="AR70" s="44"/>
      <c r="AS70" s="44"/>
      <c r="AT70" s="44"/>
      <c r="AU70" s="65"/>
      <c r="AV70" s="6"/>
      <c r="AW70" s="1"/>
      <c r="AX70" s="1"/>
      <c r="AY70" s="1"/>
      <c r="AZ70" s="1"/>
      <c r="BA70" s="1"/>
      <c r="BB70" s="1"/>
      <c r="BC70" s="1"/>
      <c r="BD70" s="1"/>
      <c r="BE70" s="1"/>
      <c r="BF70" s="1"/>
      <c r="BG70" s="1"/>
    </row>
    <row r="71" spans="1:59" ht="16" customHeight="1" x14ac:dyDescent="0.2">
      <c r="A71" s="3"/>
      <c r="B71" s="86"/>
      <c r="C71" s="143">
        <f t="shared" si="35"/>
        <v>0</v>
      </c>
      <c r="D71" s="144"/>
      <c r="E71" s="88" t="b">
        <v>0</v>
      </c>
      <c r="F71" s="88" t="b">
        <v>0</v>
      </c>
      <c r="G71" s="88" t="b">
        <v>0</v>
      </c>
      <c r="H71" s="88" t="b">
        <v>0</v>
      </c>
      <c r="I71" s="88" t="b">
        <v>0</v>
      </c>
      <c r="J71" s="88" t="b">
        <v>0</v>
      </c>
      <c r="K71" s="90" t="b">
        <v>0</v>
      </c>
      <c r="L71" s="92" t="b">
        <v>0</v>
      </c>
      <c r="M71" s="92" t="b">
        <v>0</v>
      </c>
      <c r="N71" s="92" t="b">
        <v>0</v>
      </c>
      <c r="O71" s="92" t="b">
        <v>0</v>
      </c>
      <c r="P71" s="92" t="b">
        <v>0</v>
      </c>
      <c r="Q71" s="92" t="b">
        <v>0</v>
      </c>
      <c r="R71" s="94" t="b">
        <v>0</v>
      </c>
      <c r="S71" s="96" t="b">
        <v>0</v>
      </c>
      <c r="T71" s="96" t="b">
        <v>0</v>
      </c>
      <c r="U71" s="96" t="b">
        <v>0</v>
      </c>
      <c r="V71" s="96" t="b">
        <v>0</v>
      </c>
      <c r="W71" s="96" t="b">
        <v>0</v>
      </c>
      <c r="X71" s="96" t="b">
        <v>0</v>
      </c>
      <c r="Y71" s="98" t="b">
        <v>0</v>
      </c>
      <c r="Z71" s="103" t="b">
        <v>0</v>
      </c>
      <c r="AA71" s="103" t="b">
        <v>0</v>
      </c>
      <c r="AB71" s="103" t="b">
        <v>0</v>
      </c>
      <c r="AC71" s="103" t="b">
        <v>0</v>
      </c>
      <c r="AD71" s="103" t="b">
        <v>0</v>
      </c>
      <c r="AE71" s="103" t="b">
        <v>0</v>
      </c>
      <c r="AF71" s="104" t="b">
        <v>0</v>
      </c>
      <c r="AG71" s="102" t="b">
        <v>0</v>
      </c>
      <c r="AH71" s="102" t="b">
        <v>0</v>
      </c>
      <c r="AI71" s="102" t="b">
        <v>0</v>
      </c>
      <c r="AJ71" s="6"/>
      <c r="AK71" s="3">
        <f t="shared" si="34"/>
        <v>0</v>
      </c>
      <c r="AL71" s="63"/>
      <c r="AM71" s="44"/>
      <c r="AN71" s="44"/>
      <c r="AO71" s="44"/>
      <c r="AP71" s="44"/>
      <c r="AQ71" s="44"/>
      <c r="AR71" s="44"/>
      <c r="AS71" s="44"/>
      <c r="AT71" s="44"/>
      <c r="AU71" s="65"/>
      <c r="AV71" s="6"/>
      <c r="AW71" s="1"/>
      <c r="AX71" s="1"/>
      <c r="AY71" s="1"/>
      <c r="AZ71" s="1"/>
      <c r="BA71" s="1"/>
      <c r="BB71" s="1"/>
      <c r="BC71" s="1"/>
      <c r="BD71" s="1"/>
      <c r="BE71" s="1"/>
      <c r="BF71" s="1"/>
      <c r="BG71" s="1"/>
    </row>
    <row r="72" spans="1:59" ht="16" customHeight="1" thickBot="1" x14ac:dyDescent="0.25">
      <c r="A72" s="3"/>
      <c r="B72" s="86"/>
      <c r="C72" s="143">
        <f t="shared" si="35"/>
        <v>0</v>
      </c>
      <c r="D72" s="144"/>
      <c r="E72" s="88" t="b">
        <v>0</v>
      </c>
      <c r="F72" s="88" t="b">
        <v>0</v>
      </c>
      <c r="G72" s="88" t="b">
        <v>0</v>
      </c>
      <c r="H72" s="88" t="b">
        <v>0</v>
      </c>
      <c r="I72" s="88" t="b">
        <v>0</v>
      </c>
      <c r="J72" s="88" t="b">
        <v>0</v>
      </c>
      <c r="K72" s="90" t="b">
        <v>0</v>
      </c>
      <c r="L72" s="92" t="b">
        <v>0</v>
      </c>
      <c r="M72" s="92" t="b">
        <v>0</v>
      </c>
      <c r="N72" s="92" t="b">
        <v>0</v>
      </c>
      <c r="O72" s="92" t="b">
        <v>0</v>
      </c>
      <c r="P72" s="92" t="b">
        <v>0</v>
      </c>
      <c r="Q72" s="92" t="b">
        <v>0</v>
      </c>
      <c r="R72" s="94" t="b">
        <v>0</v>
      </c>
      <c r="S72" s="96" t="b">
        <v>0</v>
      </c>
      <c r="T72" s="96" t="b">
        <v>0</v>
      </c>
      <c r="U72" s="96" t="b">
        <v>0</v>
      </c>
      <c r="V72" s="96" t="b">
        <v>0</v>
      </c>
      <c r="W72" s="96" t="b">
        <v>0</v>
      </c>
      <c r="X72" s="96" t="b">
        <v>0</v>
      </c>
      <c r="Y72" s="98" t="b">
        <v>0</v>
      </c>
      <c r="Z72" s="103" t="b">
        <v>0</v>
      </c>
      <c r="AA72" s="103" t="b">
        <v>0</v>
      </c>
      <c r="AB72" s="103" t="b">
        <v>0</v>
      </c>
      <c r="AC72" s="103" t="b">
        <v>0</v>
      </c>
      <c r="AD72" s="103" t="b">
        <v>0</v>
      </c>
      <c r="AE72" s="103" t="b">
        <v>0</v>
      </c>
      <c r="AF72" s="104" t="b">
        <v>0</v>
      </c>
      <c r="AG72" s="102" t="b">
        <v>0</v>
      </c>
      <c r="AH72" s="102" t="b">
        <v>0</v>
      </c>
      <c r="AI72" s="102" t="b">
        <v>0</v>
      </c>
      <c r="AJ72" s="6"/>
      <c r="AK72" s="3">
        <f t="shared" si="34"/>
        <v>0</v>
      </c>
      <c r="AL72" s="71"/>
      <c r="AM72" s="72"/>
      <c r="AN72" s="72"/>
      <c r="AO72" s="72"/>
      <c r="AP72" s="72"/>
      <c r="AQ72" s="72"/>
      <c r="AR72" s="72"/>
      <c r="AS72" s="72"/>
      <c r="AT72" s="72"/>
      <c r="AU72" s="73"/>
      <c r="AV72" s="6"/>
      <c r="AW72" s="1"/>
      <c r="AX72" s="1"/>
      <c r="AY72" s="1"/>
      <c r="AZ72" s="1"/>
      <c r="BA72" s="1"/>
      <c r="BB72" s="1"/>
      <c r="BC72" s="1"/>
      <c r="BD72" s="1"/>
      <c r="BE72" s="1"/>
      <c r="BF72" s="1"/>
      <c r="BG72" s="1"/>
    </row>
    <row r="73" spans="1:59" ht="16" customHeight="1" thickTop="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6"/>
      <c r="AK73" s="5"/>
      <c r="AL73" s="6"/>
      <c r="AM73" s="6"/>
      <c r="AN73" s="6"/>
      <c r="AO73" s="6"/>
      <c r="AP73" s="6"/>
      <c r="AQ73" s="6"/>
      <c r="AR73" s="6"/>
      <c r="AS73" s="6"/>
      <c r="AT73" s="6"/>
      <c r="AU73" s="6"/>
      <c r="AV73" s="6"/>
      <c r="AW73" s="1"/>
      <c r="AX73" s="1"/>
      <c r="AY73" s="1"/>
      <c r="AZ73" s="1"/>
      <c r="BA73" s="1"/>
      <c r="BB73" s="1"/>
      <c r="BC73" s="1"/>
      <c r="BD73" s="1"/>
      <c r="BE73" s="1"/>
      <c r="BF73" s="1"/>
      <c r="BG73" s="1"/>
    </row>
    <row r="74" spans="1:59"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6"/>
      <c r="AW74" s="1"/>
      <c r="AX74" s="1"/>
      <c r="AY74" s="1"/>
      <c r="AZ74" s="1"/>
      <c r="BA74" s="1"/>
      <c r="BB74" s="1"/>
      <c r="BC74" s="1"/>
      <c r="BD74" s="1"/>
      <c r="BE74" s="1"/>
      <c r="BF74" s="1"/>
      <c r="BG74" s="1"/>
    </row>
    <row r="75" spans="1:59"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1"/>
      <c r="AX75" s="1"/>
      <c r="AY75" s="1"/>
      <c r="AZ75" s="1"/>
      <c r="BA75" s="1"/>
      <c r="BB75" s="1"/>
      <c r="BC75" s="1"/>
      <c r="BD75" s="1"/>
      <c r="BE75" s="1"/>
      <c r="BF75" s="1"/>
      <c r="BG75" s="1"/>
    </row>
    <row r="76" spans="1:59" x14ac:dyDescent="0.2">
      <c r="C76" s="8"/>
      <c r="D76" s="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8"/>
      <c r="AL76" s="8"/>
      <c r="AM76" s="8"/>
      <c r="AN76" s="8"/>
      <c r="AO76" s="8"/>
      <c r="AP76" s="8"/>
      <c r="AQ76" s="8"/>
      <c r="AR76" s="8"/>
      <c r="AS76" s="8"/>
      <c r="AT76" s="8"/>
      <c r="AU76" s="8"/>
      <c r="AV76" s="8"/>
      <c r="AW76" s="8"/>
      <c r="AX76" s="8"/>
      <c r="AY76" s="8"/>
      <c r="AZ76" s="8"/>
      <c r="BA76" s="8"/>
      <c r="BB76" s="8"/>
      <c r="BC76" s="8"/>
      <c r="BD76" s="8"/>
      <c r="BE76" s="8"/>
      <c r="BF76" s="8"/>
      <c r="BG76" s="8"/>
    </row>
    <row r="77" spans="1:59" x14ac:dyDescent="0.2">
      <c r="C77" s="8"/>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8"/>
      <c r="AK77" s="8"/>
      <c r="AL77" s="8"/>
      <c r="AM77" s="8"/>
      <c r="AN77" s="8"/>
      <c r="AO77" s="8"/>
      <c r="AP77" s="8"/>
      <c r="AQ77" s="8"/>
      <c r="AR77" s="8"/>
      <c r="AS77" s="8"/>
      <c r="AT77" s="8"/>
      <c r="AU77" s="8"/>
      <c r="AV77" s="8"/>
      <c r="AW77" s="8"/>
      <c r="AX77" s="8"/>
      <c r="AY77" s="8"/>
      <c r="AZ77" s="8"/>
      <c r="BA77" s="8"/>
      <c r="BB77" s="8"/>
      <c r="BC77" s="8"/>
      <c r="BD77" s="8"/>
      <c r="BE77" s="8"/>
      <c r="BF77" s="8"/>
    </row>
  </sheetData>
  <sheetProtection algorithmName="SHA-512" hashValue="K/mSmpGBWtIih2ocpFmrYhFduoO4zo1fK6gLaS8tYwz82O1IPkrmWIGArAEyXmwlt2Pct+adQ6W8X/v9LfN7Mw==" saltValue="Q00dMjI7M+pa6uY5PpEmSQ==" spinCount="100000" sheet="1" objects="1" scenarios="1" selectLockedCells="1"/>
  <dataConsolidate/>
  <mergeCells count="100">
    <mergeCell ref="B10:C15"/>
    <mergeCell ref="B38:B40"/>
    <mergeCell ref="C38:D40"/>
    <mergeCell ref="E18:K19"/>
    <mergeCell ref="L18:R19"/>
    <mergeCell ref="E33:K33"/>
    <mergeCell ref="E34:K35"/>
    <mergeCell ref="L33:R33"/>
    <mergeCell ref="L34:R35"/>
    <mergeCell ref="Z34:AF35"/>
    <mergeCell ref="AG34:AI35"/>
    <mergeCell ref="AG33:AI33"/>
    <mergeCell ref="C54:D54"/>
    <mergeCell ref="Z18:AF19"/>
    <mergeCell ref="AG18:AI19"/>
    <mergeCell ref="S18:Y19"/>
    <mergeCell ref="Z38:AF39"/>
    <mergeCell ref="AG38:AI39"/>
    <mergeCell ref="S33:Y33"/>
    <mergeCell ref="Z33:AF33"/>
    <mergeCell ref="C55:D55"/>
    <mergeCell ref="C56:D56"/>
    <mergeCell ref="AL2:AU3"/>
    <mergeCell ref="B25:D26"/>
    <mergeCell ref="B27:D28"/>
    <mergeCell ref="AL18:AU19"/>
    <mergeCell ref="AL38:AU39"/>
    <mergeCell ref="B31:D31"/>
    <mergeCell ref="B32:D32"/>
    <mergeCell ref="B33:D35"/>
    <mergeCell ref="B18:D21"/>
    <mergeCell ref="B22:D24"/>
    <mergeCell ref="B30:D30"/>
    <mergeCell ref="B2:C4"/>
    <mergeCell ref="B5:C6"/>
    <mergeCell ref="S34:Y35"/>
    <mergeCell ref="C58:D58"/>
    <mergeCell ref="C59:D59"/>
    <mergeCell ref="C60:D60"/>
    <mergeCell ref="C61:D61"/>
    <mergeCell ref="C42:D42"/>
    <mergeCell ref="C43:D43"/>
    <mergeCell ref="C44:D44"/>
    <mergeCell ref="C45:D45"/>
    <mergeCell ref="C46:D46"/>
    <mergeCell ref="C47:D47"/>
    <mergeCell ref="C48:D48"/>
    <mergeCell ref="C49:D49"/>
    <mergeCell ref="C50:D50"/>
    <mergeCell ref="C51:D51"/>
    <mergeCell ref="C52:D52"/>
    <mergeCell ref="C53:D53"/>
    <mergeCell ref="C72:D72"/>
    <mergeCell ref="C41:D41"/>
    <mergeCell ref="E38:K39"/>
    <mergeCell ref="L38:R39"/>
    <mergeCell ref="S38:Y39"/>
    <mergeCell ref="C67:D67"/>
    <mergeCell ref="C68:D68"/>
    <mergeCell ref="C69:D69"/>
    <mergeCell ref="C70:D70"/>
    <mergeCell ref="C71:D71"/>
    <mergeCell ref="C62:D62"/>
    <mergeCell ref="C63:D63"/>
    <mergeCell ref="C64:D64"/>
    <mergeCell ref="C65:D65"/>
    <mergeCell ref="C66:D66"/>
    <mergeCell ref="C57:D57"/>
    <mergeCell ref="AM34:AR34"/>
    <mergeCell ref="AM25:AR25"/>
    <mergeCell ref="AM26:AR26"/>
    <mergeCell ref="AM27:AR27"/>
    <mergeCell ref="AM28:AR28"/>
    <mergeCell ref="AM29:AR29"/>
    <mergeCell ref="AM20:AR20"/>
    <mergeCell ref="AM21:AR21"/>
    <mergeCell ref="AM22:AR22"/>
    <mergeCell ref="AM23:AR23"/>
    <mergeCell ref="AM24:AR24"/>
    <mergeCell ref="AS20:AU20"/>
    <mergeCell ref="AS21:AU21"/>
    <mergeCell ref="AS22:AU22"/>
    <mergeCell ref="AS23:AU23"/>
    <mergeCell ref="AS24:AU24"/>
    <mergeCell ref="AM35:AR35"/>
    <mergeCell ref="AS25:AU25"/>
    <mergeCell ref="AS26:AU26"/>
    <mergeCell ref="AS27:AU27"/>
    <mergeCell ref="AS28:AU28"/>
    <mergeCell ref="AS29:AU29"/>
    <mergeCell ref="AS30:AU30"/>
    <mergeCell ref="AS31:AU31"/>
    <mergeCell ref="AS32:AU32"/>
    <mergeCell ref="AS33:AU33"/>
    <mergeCell ref="AS34:AU34"/>
    <mergeCell ref="AS35:AU35"/>
    <mergeCell ref="AM30:AR30"/>
    <mergeCell ref="AM31:AR31"/>
    <mergeCell ref="AM32:AR32"/>
    <mergeCell ref="AM33:AR33"/>
  </mergeCells>
  <phoneticPr fontId="5" type="noConversion"/>
  <conditionalFormatting sqref="E34:K35">
    <cfRule type="dataBar" priority="2">
      <dataBar>
        <cfvo type="num" val="0"/>
        <cfvo type="num" val="1"/>
        <color rgb="FFCF0A91"/>
      </dataBar>
      <extLst>
        <ext xmlns:x14="http://schemas.microsoft.com/office/spreadsheetml/2009/9/main" uri="{B025F937-C7B1-47D3-B67F-A62EFF666E3E}">
          <x14:id>{35619E27-87C9-1A4F-9594-67257EC1CD46}</x14:id>
        </ext>
      </extLst>
    </cfRule>
  </conditionalFormatting>
  <conditionalFormatting sqref="E35:AF35 E34:AG34">
    <cfRule type="dataBar" priority="9">
      <dataBar>
        <cfvo type="num" val="0"/>
        <cfvo type="num" val="1"/>
        <color rgb="FFFF5739"/>
      </dataBar>
      <extLst>
        <ext xmlns:x14="http://schemas.microsoft.com/office/spreadsheetml/2009/9/main" uri="{B025F937-C7B1-47D3-B67F-A62EFF666E3E}">
          <x14:id>{F87836ED-567C-EF4B-AFE0-7833FC3DC8CE}</x14:id>
        </ext>
      </extLst>
    </cfRule>
    <cfRule type="dataBar" priority="15">
      <dataBar>
        <cfvo type="percent" val="0"/>
        <cfvo type="percent" val="100"/>
        <color rgb="FFFF5739"/>
      </dataBar>
      <extLst>
        <ext xmlns:x14="http://schemas.microsoft.com/office/spreadsheetml/2009/9/main" uri="{B025F937-C7B1-47D3-B67F-A62EFF666E3E}">
          <x14:id>{A90EEEC6-791A-3649-91BC-566E75FBC0F5}</x14:id>
        </ext>
      </extLst>
    </cfRule>
    <cfRule type="dataBar" priority="16">
      <dataBar>
        <cfvo type="num" val="0"/>
        <cfvo type="num" val="1"/>
        <color rgb="FF638EC6"/>
      </dataBar>
      <extLst>
        <ext xmlns:x14="http://schemas.microsoft.com/office/spreadsheetml/2009/9/main" uri="{B025F937-C7B1-47D3-B67F-A62EFF666E3E}">
          <x14:id>{089E0E7A-6A8F-E747-BAA9-B6F72164A14D}</x14:id>
        </ext>
      </extLst>
    </cfRule>
    <cfRule type="dataBar" priority="17">
      <dataBar>
        <cfvo type="min"/>
        <cfvo type="max"/>
        <color rgb="FFFF5739"/>
      </dataBar>
      <extLst>
        <ext xmlns:x14="http://schemas.microsoft.com/office/spreadsheetml/2009/9/main" uri="{B025F937-C7B1-47D3-B67F-A62EFF666E3E}">
          <x14:id>{6932913B-CCA5-464C-85ED-1525533F9714}</x14:id>
        </ext>
      </extLst>
    </cfRule>
  </conditionalFormatting>
  <conditionalFormatting sqref="L34:R35 Z35:AF35 Z34:AG34">
    <cfRule type="dataBar" priority="8">
      <dataBar>
        <cfvo type="num" val="0"/>
        <cfvo type="num" val="1"/>
        <color rgb="FF944EF8"/>
      </dataBar>
      <extLst>
        <ext xmlns:x14="http://schemas.microsoft.com/office/spreadsheetml/2009/9/main" uri="{B025F937-C7B1-47D3-B67F-A62EFF666E3E}">
          <x14:id>{FDCE5233-F6F2-D842-9C91-CCCC13D21A03}</x14:id>
        </ext>
      </extLst>
    </cfRule>
  </conditionalFormatting>
  <conditionalFormatting sqref="S34:Y35">
    <cfRule type="dataBar" priority="7">
      <dataBar>
        <cfvo type="num" val="0"/>
        <cfvo type="num" val="1"/>
        <color rgb="FF00A4DD"/>
      </dataBar>
      <extLst>
        <ext xmlns:x14="http://schemas.microsoft.com/office/spreadsheetml/2009/9/main" uri="{B025F937-C7B1-47D3-B67F-A62EFF666E3E}">
          <x14:id>{1CD64868-9CD0-4B4B-9206-262D2620DA06}</x14:id>
        </ext>
      </extLst>
    </cfRule>
  </conditionalFormatting>
  <conditionalFormatting sqref="Y28">
    <cfRule type="dataBar" priority="10">
      <dataBar>
        <cfvo type="num" val="0"/>
        <cfvo type="num" val="1"/>
        <color rgb="FFFF5739"/>
      </dataBar>
      <extLst>
        <ext xmlns:x14="http://schemas.microsoft.com/office/spreadsheetml/2009/9/main" uri="{B025F937-C7B1-47D3-B67F-A62EFF666E3E}">
          <x14:id>{EAAB8FC3-CF45-B14B-9DC7-7631681B1C1B}</x14:id>
        </ext>
      </extLst>
    </cfRule>
    <cfRule type="dataBar" priority="11">
      <dataBar>
        <cfvo type="min"/>
        <cfvo type="max"/>
        <color rgb="FF63C384"/>
      </dataBar>
      <extLst>
        <ext xmlns:x14="http://schemas.microsoft.com/office/spreadsheetml/2009/9/main" uri="{B025F937-C7B1-47D3-B67F-A62EFF666E3E}">
          <x14:id>{6A1BDE5F-485B-454D-A143-3A72EBFC0C09}</x14:id>
        </ext>
      </extLst>
    </cfRule>
  </conditionalFormatting>
  <conditionalFormatting sqref="Z34:AF35">
    <cfRule type="dataBar" priority="1">
      <dataBar>
        <cfvo type="num" val="0"/>
        <cfvo type="num" val="1"/>
        <color rgb="FF36BC94"/>
      </dataBar>
      <extLst>
        <ext xmlns:x14="http://schemas.microsoft.com/office/spreadsheetml/2009/9/main" uri="{B025F937-C7B1-47D3-B67F-A62EFF666E3E}">
          <x14:id>{F570736A-0239-5740-8C44-9A6EBBF4DF91}</x14:id>
        </ext>
      </extLst>
    </cfRule>
    <cfRule type="dataBar" priority="5">
      <dataBar>
        <cfvo type="num" val="0"/>
        <cfvo type="num" val="1"/>
        <color rgb="FF00B050"/>
      </dataBar>
      <extLst>
        <ext xmlns:x14="http://schemas.microsoft.com/office/spreadsheetml/2009/9/main" uri="{B025F937-C7B1-47D3-B67F-A62EFF666E3E}">
          <x14:id>{7CA957E1-849D-324A-BED6-C20957D845E3}</x14:id>
        </ext>
      </extLst>
    </cfRule>
    <cfRule type="dataBar" priority="6">
      <dataBar>
        <cfvo type="min"/>
        <cfvo type="max"/>
        <color rgb="FF63C384"/>
      </dataBar>
      <extLst>
        <ext xmlns:x14="http://schemas.microsoft.com/office/spreadsheetml/2009/9/main" uri="{B025F937-C7B1-47D3-B67F-A62EFF666E3E}">
          <x14:id>{1B3672FC-1362-564B-8FBA-F779278FB621}</x14:id>
        </ext>
      </extLst>
    </cfRule>
  </conditionalFormatting>
  <conditionalFormatting sqref="AG34">
    <cfRule type="dataBar" priority="3">
      <dataBar>
        <cfvo type="num" val="0"/>
        <cfvo type="num" val="1"/>
        <color rgb="FFFFC000"/>
      </dataBar>
      <extLst>
        <ext xmlns:x14="http://schemas.microsoft.com/office/spreadsheetml/2009/9/main" uri="{B025F937-C7B1-47D3-B67F-A62EFF666E3E}">
          <x14:id>{37F8292B-E033-5440-8A62-E79A02C49207}</x14:id>
        </ext>
      </extLst>
    </cfRule>
    <cfRule type="dataBar" priority="4">
      <dataBar>
        <cfvo type="num" val="0"/>
        <cfvo type="num" val="1"/>
        <color rgb="FFFFE700"/>
      </dataBar>
      <extLst>
        <ext xmlns:x14="http://schemas.microsoft.com/office/spreadsheetml/2009/9/main" uri="{B025F937-C7B1-47D3-B67F-A62EFF666E3E}">
          <x14:id>{7B60C03B-011F-1A42-BF71-88B343C31EB5}</x14:id>
        </ext>
      </extLst>
    </cfRule>
  </conditionalFormatting>
  <dataValidations count="2">
    <dataValidation type="list" allowBlank="1" showInputMessage="1" showErrorMessage="1" sqref="B5:C6" xr:uid="{8777F6FC-9FD7-B04C-A7C6-9ECE74DED7F8}">
      <formula1>$BQ$2:$BQ$13</formula1>
    </dataValidation>
    <dataValidation type="date" allowBlank="1" showInputMessage="1" showErrorMessage="1" sqref="C16" xr:uid="{DB4D1BFB-5CCF-4643-9D93-26629F9F352A}">
      <formula1>45658</formula1>
      <formula2>47848</formula2>
    </dataValidation>
  </dataValidations>
  <pageMargins left="0.7" right="0.7" top="0.75" bottom="0.75" header="0.3" footer="0.3"/>
  <pageSetup paperSize="9"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dataBar" id="{35619E27-87C9-1A4F-9594-67257EC1CD46}">
            <x14:dataBar minLength="0" maxLength="100" gradient="0">
              <x14:cfvo type="num">
                <xm:f>0</xm:f>
              </x14:cfvo>
              <x14:cfvo type="num">
                <xm:f>1</xm:f>
              </x14:cfvo>
              <x14:negativeFillColor rgb="FFFF0000"/>
              <x14:axisColor rgb="FF000000"/>
            </x14:dataBar>
          </x14:cfRule>
          <xm:sqref>E34:K35</xm:sqref>
        </x14:conditionalFormatting>
        <x14:conditionalFormatting xmlns:xm="http://schemas.microsoft.com/office/excel/2006/main">
          <x14:cfRule type="dataBar" id="{F87836ED-567C-EF4B-AFE0-7833FC3DC8CE}">
            <x14:dataBar minLength="0" maxLength="100" gradient="0">
              <x14:cfvo type="num">
                <xm:f>0</xm:f>
              </x14:cfvo>
              <x14:cfvo type="num">
                <xm:f>1</xm:f>
              </x14:cfvo>
              <x14:negativeFillColor rgb="FFFF0000"/>
              <x14:axisColor rgb="FF000000"/>
            </x14:dataBar>
          </x14:cfRule>
          <x14:cfRule type="dataBar" id="{A90EEEC6-791A-3649-91BC-566E75FBC0F5}">
            <x14:dataBar minLength="0" maxLength="100" gradient="0">
              <x14:cfvo type="percent">
                <xm:f>0</xm:f>
              </x14:cfvo>
              <x14:cfvo type="percent">
                <xm:f>100</xm:f>
              </x14:cfvo>
              <x14:negativeFillColor rgb="FFFF0000"/>
              <x14:axisColor rgb="FF000000"/>
            </x14:dataBar>
          </x14:cfRule>
          <x14:cfRule type="dataBar" id="{089E0E7A-6A8F-E747-BAA9-B6F72164A14D}">
            <x14:dataBar minLength="0" maxLength="100" gradient="0">
              <x14:cfvo type="num">
                <xm:f>0</xm:f>
              </x14:cfvo>
              <x14:cfvo type="num">
                <xm:f>1</xm:f>
              </x14:cfvo>
              <x14:negativeFillColor rgb="FFFF0000"/>
              <x14:axisColor rgb="FF000000"/>
            </x14:dataBar>
          </x14:cfRule>
          <x14:cfRule type="dataBar" id="{6932913B-CCA5-464C-85ED-1525533F9714}">
            <x14:dataBar minLength="0" maxLength="100" gradient="0">
              <x14:cfvo type="autoMin"/>
              <x14:cfvo type="autoMax"/>
              <x14:negativeFillColor rgb="FFFF0000"/>
              <x14:axisColor rgb="FF000000"/>
            </x14:dataBar>
          </x14:cfRule>
          <xm:sqref>E35:AF35 E34:AG34</xm:sqref>
        </x14:conditionalFormatting>
        <x14:conditionalFormatting xmlns:xm="http://schemas.microsoft.com/office/excel/2006/main">
          <x14:cfRule type="dataBar" id="{FDCE5233-F6F2-D842-9C91-CCCC13D21A03}">
            <x14:dataBar minLength="0" maxLength="100" gradient="0">
              <x14:cfvo type="num">
                <xm:f>0</xm:f>
              </x14:cfvo>
              <x14:cfvo type="num">
                <xm:f>1</xm:f>
              </x14:cfvo>
              <x14:negativeFillColor rgb="FFFF0000"/>
              <x14:axisColor rgb="FF000000"/>
            </x14:dataBar>
          </x14:cfRule>
          <xm:sqref>L34:R35 Z35:AF35 Z34:AG34</xm:sqref>
        </x14:conditionalFormatting>
        <x14:conditionalFormatting xmlns:xm="http://schemas.microsoft.com/office/excel/2006/main">
          <x14:cfRule type="dataBar" id="{1CD64868-9CD0-4B4B-9206-262D2620DA06}">
            <x14:dataBar minLength="0" maxLength="100" gradient="0">
              <x14:cfvo type="num">
                <xm:f>0</xm:f>
              </x14:cfvo>
              <x14:cfvo type="num">
                <xm:f>1</xm:f>
              </x14:cfvo>
              <x14:negativeFillColor rgb="FFFF0000"/>
              <x14:axisColor rgb="FF000000"/>
            </x14:dataBar>
          </x14:cfRule>
          <xm:sqref>S34:Y35</xm:sqref>
        </x14:conditionalFormatting>
        <x14:conditionalFormatting xmlns:xm="http://schemas.microsoft.com/office/excel/2006/main">
          <x14:cfRule type="dataBar" id="{EAAB8FC3-CF45-B14B-9DC7-7631681B1C1B}">
            <x14:dataBar minLength="0" maxLength="100" gradient="0">
              <x14:cfvo type="num">
                <xm:f>0</xm:f>
              </x14:cfvo>
              <x14:cfvo type="num">
                <xm:f>1</xm:f>
              </x14:cfvo>
              <x14:negativeFillColor rgb="FFFF0000"/>
              <x14:axisColor rgb="FF000000"/>
            </x14:dataBar>
          </x14:cfRule>
          <x14:cfRule type="dataBar" id="{6A1BDE5F-485B-454D-A143-3A72EBFC0C09}">
            <x14:dataBar minLength="0" maxLength="100" gradient="0">
              <x14:cfvo type="autoMin"/>
              <x14:cfvo type="autoMax"/>
              <x14:negativeFillColor rgb="FFFF0000"/>
              <x14:axisColor rgb="FF000000"/>
            </x14:dataBar>
          </x14:cfRule>
          <xm:sqref>Y28</xm:sqref>
        </x14:conditionalFormatting>
        <x14:conditionalFormatting xmlns:xm="http://schemas.microsoft.com/office/excel/2006/main">
          <x14:cfRule type="dataBar" id="{F570736A-0239-5740-8C44-9A6EBBF4DF91}">
            <x14:dataBar minLength="0" maxLength="100" gradient="0">
              <x14:cfvo type="num">
                <xm:f>0</xm:f>
              </x14:cfvo>
              <x14:cfvo type="num">
                <xm:f>1</xm:f>
              </x14:cfvo>
              <x14:negativeFillColor rgb="FFFF0000"/>
              <x14:axisColor rgb="FF000000"/>
            </x14:dataBar>
          </x14:cfRule>
          <x14:cfRule type="dataBar" id="{7CA957E1-849D-324A-BED6-C20957D845E3}">
            <x14:dataBar minLength="0" maxLength="100" gradient="0">
              <x14:cfvo type="num">
                <xm:f>0</xm:f>
              </x14:cfvo>
              <x14:cfvo type="num">
                <xm:f>1</xm:f>
              </x14:cfvo>
              <x14:negativeFillColor rgb="FFFF0000"/>
              <x14:axisColor rgb="FF000000"/>
            </x14:dataBar>
          </x14:cfRule>
          <x14:cfRule type="dataBar" id="{1B3672FC-1362-564B-8FBA-F779278FB621}">
            <x14:dataBar minLength="0" maxLength="100" gradient="0">
              <x14:cfvo type="autoMin"/>
              <x14:cfvo type="autoMax"/>
              <x14:negativeFillColor rgb="FFFF0000"/>
              <x14:axisColor rgb="FF000000"/>
            </x14:dataBar>
          </x14:cfRule>
          <xm:sqref>Z34:AF35</xm:sqref>
        </x14:conditionalFormatting>
        <x14:conditionalFormatting xmlns:xm="http://schemas.microsoft.com/office/excel/2006/main">
          <x14:cfRule type="dataBar" id="{37F8292B-E033-5440-8A62-E79A02C49207}">
            <x14:dataBar minLength="0" maxLength="100" gradient="0">
              <x14:cfvo type="num">
                <xm:f>0</xm:f>
              </x14:cfvo>
              <x14:cfvo type="num">
                <xm:f>1</xm:f>
              </x14:cfvo>
              <x14:negativeFillColor rgb="FFFF0000"/>
              <x14:axisColor rgb="FF000000"/>
            </x14:dataBar>
          </x14:cfRule>
          <x14:cfRule type="dataBar" id="{7B60C03B-011F-1A42-BF71-88B343C31EB5}">
            <x14:dataBar minLength="0" maxLength="100" gradient="0">
              <x14:cfvo type="num">
                <xm:f>0</xm:f>
              </x14:cfvo>
              <x14:cfvo type="num">
                <xm:f>1</xm:f>
              </x14:cfvo>
              <x14:negativeFillColor rgb="FFFF0000"/>
              <x14:axisColor rgb="FF000000"/>
            </x14:dataBar>
          </x14:cfRule>
          <xm:sqref>AG34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HABIT TRACKER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SHUBHAM KUMAR TIWARI IIMBG</dc:creator>
  <cp:lastModifiedBy>SHUBHAM KUMAR TIWARI IIMBG</cp:lastModifiedBy>
  <dcterms:created xsi:type="dcterms:W3CDTF">2026-01-09T18:15:20Z</dcterms:created>
  <dcterms:modified xsi:type="dcterms:W3CDTF">2026-02-05T09:48:36Z</dcterms:modified>
</cp:coreProperties>
</file>